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5521" windowWidth="15180" windowHeight="8235" firstSheet="4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ет 2013 год" sheetId="16" r:id="rId10"/>
  </sheets>
  <definedNames>
    <definedName name="_xlnm.Print_Area" localSheetId="3">'2012г.'!$B$1:$G$36</definedName>
  </definedNames>
  <calcPr calcId="144525" refMode="R1C1"/>
</workbook>
</file>

<file path=xl/sharedStrings.xml><?xml version="1.0" encoding="utf-8"?>
<sst xmlns="http://schemas.openxmlformats.org/spreadsheetml/2006/main" count="1352" uniqueCount="731">
  <si>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</si>
  <si>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</si>
  <si>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</si>
  <si>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</si>
  <si>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</si>
  <si>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</si>
  <si>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</si>
  <si>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</si>
  <si>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</si>
  <si>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</si>
  <si>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</si>
  <si>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</si>
  <si>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</si>
  <si>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</si>
  <si>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</si>
  <si>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</si>
  <si>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</si>
  <si>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</si>
  <si>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</si>
  <si>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</si>
  <si>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</si>
  <si>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</si>
  <si>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</si>
  <si>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</si>
  <si>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</si>
  <si>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</si>
  <si>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</si>
  <si>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</si>
  <si>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</si>
  <si>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</si>
  <si>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</si>
  <si>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</si>
  <si>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</si>
  <si>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</si>
  <si>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</si>
  <si>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</si>
  <si>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</si>
  <si>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</si>
  <si>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</si>
  <si>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</si>
  <si>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</si>
  <si>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</si>
  <si>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</si>
  <si>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</si>
  <si>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</si>
  <si>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</si>
  <si>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</si>
  <si>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</si>
  <si>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</si>
  <si>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</si>
  <si>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</si>
  <si>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</si>
  <si>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</si>
  <si>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</si>
  <si>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</si>
  <si>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</si>
  <si>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</si>
  <si>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</si>
  <si>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</si>
  <si>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</si>
  <si>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</si>
  <si>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</si>
  <si>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</si>
  <si>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</si>
  <si>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</si>
  <si>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</si>
  <si>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</si>
  <si>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</si>
  <si>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</si>
  <si>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</si>
  <si>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</si>
  <si>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</si>
  <si>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</si>
  <si>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</si>
  <si>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</si>
  <si>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</si>
  <si>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</si>
  <si>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</si>
  <si>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</si>
  <si>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</si>
  <si>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</si>
  <si>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</si>
  <si>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</si>
  <si>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</si>
  <si>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</si>
  <si>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</si>
  <si>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</si>
  <si>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</si>
  <si>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</si>
  <si>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</si>
  <si>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</si>
  <si>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</si>
  <si>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</si>
  <si>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</si>
  <si>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</si>
  <si>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</si>
  <si>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</si>
  <si>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</si>
  <si>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</si>
  <si>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</si>
  <si>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</si>
  <si>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</si>
  <si>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</si>
  <si>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</si>
  <si>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</si>
  <si>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</si>
  <si>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</si>
  <si>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</si>
  <si>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</si>
  <si>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</si>
  <si>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</si>
  <si>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</si>
  <si>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</si>
  <si>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</si>
  <si>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</si>
  <si>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</si>
  <si>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</si>
  <si>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</si>
  <si>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</si>
  <si>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</si>
  <si>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</si>
  <si>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</si>
  <si>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</si>
  <si>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</si>
  <si>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</si>
  <si>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</si>
  <si>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</si>
  <si>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</si>
  <si>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</si>
  <si>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</si>
  <si>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</si>
  <si>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</si>
  <si>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</si>
  <si>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</si>
  <si>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</si>
  <si>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</si>
  <si>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</si>
  <si>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</si>
  <si>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</si>
  <si>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</si>
  <si>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</si>
  <si>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</si>
  <si>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</si>
  <si>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</si>
  <si>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</si>
  <si>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</si>
  <si>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</si>
  <si>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</si>
  <si>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</si>
  <si>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</si>
  <si>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</si>
  <si>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</si>
  <si>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</si>
  <si>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</si>
  <si>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</si>
  <si>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</si>
  <si>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</si>
  <si>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</si>
  <si>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</si>
  <si>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</si>
  <si>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</si>
  <si>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</si>
  <si>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</si>
  <si>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</si>
  <si>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</si>
  <si>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</si>
  <si>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</si>
  <si>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</si>
  <si>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</si>
  <si>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</si>
  <si>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</si>
  <si>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</si>
  <si>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</si>
  <si>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</si>
  <si>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</si>
  <si>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</si>
  <si>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</si>
  <si>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</si>
  <si>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</si>
  <si>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</si>
  <si>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</si>
  <si>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</si>
  <si>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</si>
  <si>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</si>
  <si>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</si>
  <si>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</si>
  <si>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</si>
  <si>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</si>
  <si>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</si>
  <si>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</si>
  <si>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</si>
  <si>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</si>
  <si>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</si>
  <si>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</si>
  <si>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</si>
  <si>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</si>
  <si>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</si>
  <si>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</si>
  <si>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</si>
  <si>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</si>
  <si>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</si>
  <si>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</si>
  <si>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</si>
  <si>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</si>
  <si>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</si>
  <si>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</si>
  <si>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</si>
  <si>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</si>
  <si>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</si>
  <si>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</si>
  <si>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</si>
  <si>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</si>
  <si>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</si>
  <si>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</si>
  <si>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</si>
  <si>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</si>
  <si>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</si>
  <si>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</si>
  <si>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</si>
  <si>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</si>
  <si>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</si>
  <si>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</si>
  <si>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</si>
  <si>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</si>
  <si>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</si>
  <si>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</si>
  <si>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</si>
  <si>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</si>
  <si>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</si>
  <si>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</si>
  <si>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</si>
  <si>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</si>
  <si>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</si>
  <si>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</si>
  <si>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</si>
  <si>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</si>
  <si>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</si>
  <si>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</si>
  <si>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</si>
  <si>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</si>
  <si>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</si>
  <si>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</si>
  <si>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</si>
  <si>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</si>
  <si>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</si>
  <si>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</si>
  <si>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</si>
  <si>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</si>
  <si>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</si>
  <si>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</si>
  <si>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</si>
  <si>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</si>
  <si>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</si>
  <si>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</si>
  <si>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</si>
  <si>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</si>
  <si>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</si>
  <si>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</si>
  <si>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</si>
  <si>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</si>
  <si>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</si>
  <si>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</si>
  <si>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</si>
  <si>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</si>
  <si>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</si>
  <si>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</si>
  <si>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</si>
  <si>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</si>
  <si>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</si>
  <si>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</si>
  <si>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</si>
  <si>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</si>
  <si>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</si>
  <si>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</si>
  <si>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</si>
  <si>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</si>
  <si>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</si>
  <si>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</si>
  <si>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</si>
  <si>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</si>
  <si>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</si>
  <si>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</si>
  <si>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</si>
  <si>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</si>
  <si>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</si>
  <si>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</si>
  <si>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</si>
  <si>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</si>
  <si>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</si>
  <si>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</si>
  <si>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</si>
  <si>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</si>
  <si>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</si>
  <si>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</si>
  <si>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</si>
  <si>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</si>
  <si>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</si>
  <si>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</si>
  <si>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</si>
  <si>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</si>
  <si>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</si>
  <si>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</si>
  <si>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</si>
  <si>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</si>
  <si>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</si>
  <si>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</si>
  <si>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</si>
  <si>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</si>
  <si>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</rPr>
      <t>2013</t>
    </r>
    <r>
      <rPr>
        <b/>
        <sz val="14"/>
        <color indexed="8"/>
        <rFont val="Times New Roman"/>
        <family val="1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</si>
  <si>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</si>
  <si>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</si>
  <si>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</si>
  <si>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</si>
  <si>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</si>
  <si>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</si>
  <si>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</si>
  <si>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</si>
  <si>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</si>
  <si>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</si>
  <si>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</si>
  <si>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</si>
  <si>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</si>
  <si>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</si>
  <si>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</si>
  <si>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</si>
  <si>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</si>
  <si>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</si>
  <si>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</si>
  <si>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</si>
  <si>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</si>
  <si>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</si>
  <si>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</si>
  <si>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</si>
  <si>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</si>
  <si>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</si>
  <si>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</si>
  <si>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</si>
  <si>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</si>
  <si>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</si>
  <si>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</si>
  <si>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</si>
  <si>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</si>
  <si>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</si>
  <si>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</si>
  <si>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</si>
  <si>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</si>
  <si>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</si>
  <si>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</si>
  <si>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</si>
  <si>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</si>
  <si>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</si>
  <si>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</si>
  <si>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</si>
  <si>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</si>
  <si>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</si>
  <si>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</si>
  <si>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</si>
  <si>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</si>
  <si>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</si>
  <si>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</si>
  <si>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</si>
  <si>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</si>
  <si>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</si>
  <si>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</si>
  <si>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</si>
  <si>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</si>
  <si>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</si>
  <si>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</si>
  <si>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</si>
  <si>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</si>
  <si>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</si>
  <si>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</si>
  <si>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</si>
  <si>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</si>
  <si>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</si>
  <si>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</si>
  <si>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</si>
  <si>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</si>
  <si>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</si>
  <si>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</si>
  <si>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</si>
  <si>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</si>
  <si>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</si>
  <si>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</si>
  <si>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</si>
  <si>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</si>
  <si>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</si>
  <si>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</si>
  <si>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</si>
  <si>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</si>
  <si>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</si>
  <si>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</si>
  <si>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</si>
  <si>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</si>
  <si>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</si>
  <si>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</si>
  <si>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</si>
  <si>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</si>
  <si>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</si>
  <si>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</si>
  <si>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</si>
  <si>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</si>
  <si>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</si>
  <si>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</si>
  <si>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</si>
  <si>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</si>
  <si>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</si>
  <si>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</si>
  <si>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</si>
  <si>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</si>
  <si>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</si>
  <si>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</si>
  <si>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</si>
  <si>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</si>
  <si>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</si>
  <si>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</si>
  <si>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</si>
  <si>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</si>
  <si>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</si>
  <si>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</si>
  <si>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</si>
  <si>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</si>
  <si>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</si>
  <si>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</si>
  <si>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</si>
  <si>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</si>
  <si>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</si>
  <si>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</si>
  <si>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</si>
  <si>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</si>
  <si>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</si>
  <si>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</si>
  <si>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</si>
  <si>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</si>
  <si>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</si>
  <si>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</si>
  <si>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</si>
  <si>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</si>
  <si>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</si>
  <si>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</si>
  <si>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</si>
  <si>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</si>
  <si>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</si>
  <si>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</si>
  <si>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</si>
  <si>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</si>
  <si>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</si>
  <si>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</si>
  <si>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</si>
  <si>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</si>
  <si>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</si>
  <si>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</si>
  <si>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</si>
  <si>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</si>
  <si>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</si>
  <si>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</si>
  <si>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</si>
  <si>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</si>
  <si>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</si>
  <si>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</si>
  <si>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</si>
  <si>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</si>
  <si>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</si>
  <si>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</si>
  <si>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</si>
  <si>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</si>
  <si>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</si>
  <si>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</si>
  <si>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</si>
  <si>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</si>
  <si>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</si>
  <si>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</si>
  <si>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</si>
  <si>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</si>
  <si>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</si>
  <si>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</si>
  <si>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</si>
  <si>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</si>
  <si>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</si>
  <si>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</si>
  <si>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</si>
  <si>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</si>
  <si>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</si>
  <si>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</si>
  <si>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</si>
  <si>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</si>
  <si>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</si>
  <si>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</si>
  <si>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</si>
  <si>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</si>
  <si>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</si>
  <si>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</si>
  <si>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</si>
  <si>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</si>
  <si>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</si>
  <si>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</si>
  <si>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</si>
  <si>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</si>
  <si>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</si>
  <si>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</si>
  <si>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</si>
  <si>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</si>
  <si>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</si>
  <si>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</si>
  <si>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</si>
  <si>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</si>
  <si>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</si>
  <si>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</si>
  <si>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</si>
  <si>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</si>
  <si>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</si>
  <si>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</si>
  <si>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</si>
  <si>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</si>
  <si>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</si>
  <si>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</si>
  <si>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</si>
  <si>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</si>
  <si>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</si>
  <si>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</si>
  <si>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</si>
  <si>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</si>
  <si>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</si>
  <si>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</si>
  <si>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</si>
  <si>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</si>
  <si>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</si>
  <si>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</si>
  <si>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</si>
  <si>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</si>
  <si>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</si>
  <si>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</si>
  <si>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</si>
  <si>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</si>
  <si>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</si>
  <si>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</si>
  <si>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</si>
  <si>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</si>
  <si>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</si>
  <si>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</si>
  <si>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</si>
  <si>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</si>
  <si>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</si>
  <si>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</si>
  <si>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</si>
  <si>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</si>
  <si>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</si>
  <si>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</si>
  <si>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</si>
  <si>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</si>
  <si>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</si>
  <si>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</si>
  <si>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</si>
  <si>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</si>
  <si>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</si>
  <si>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</si>
  <si>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</si>
  <si>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</si>
  <si>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</si>
  <si>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</si>
  <si>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>эффективности</t>
  </si>
  <si>
    <t>Показатель</t>
  </si>
  <si>
    <t>Оценка</t>
  </si>
  <si>
    <t>реализации</t>
  </si>
  <si>
    <t xml:space="preserve">целесообразна к </t>
  </si>
  <si>
    <t>"Информатизация Варненского муниципального</t>
  </si>
  <si>
    <t xml:space="preserve">"Социальная поддержка инвалидов  в </t>
  </si>
  <si>
    <t>"Поддержка и развитие малого и среднего</t>
  </si>
  <si>
    <t>предпринимательства на 2011-2013 г.г."</t>
  </si>
  <si>
    <t xml:space="preserve">"Организация отдыха,оздоровления и </t>
  </si>
  <si>
    <t>"Организация здорового питания школьников</t>
  </si>
  <si>
    <t>муниципального района на период с 2011-2015г.г."</t>
  </si>
  <si>
    <t xml:space="preserve">"Поддержка и развитие дошкольного </t>
  </si>
  <si>
    <t>образования на 2010-2014 г.г.в Варненском "</t>
  </si>
  <si>
    <t>"Комплексное развитие систем ком-</t>
  </si>
  <si>
    <t>мунальн.инфраструктуры на 2010-2015г.г."</t>
  </si>
  <si>
    <t xml:space="preserve">"Социальная поддержка населения </t>
  </si>
  <si>
    <t>муниципального района"</t>
  </si>
  <si>
    <t xml:space="preserve">" Капитальное строительство </t>
  </si>
  <si>
    <t xml:space="preserve">Информация об оценке эффективности реализации  муниципальных  программ </t>
  </si>
  <si>
    <t>по Варненскому  муниципальному району за 2013 год</t>
  </si>
  <si>
    <t xml:space="preserve">на 2012-2014 г.г.в  Варненском    </t>
  </si>
  <si>
    <t>2013-2015 г.г."</t>
  </si>
  <si>
    <t>№ 13 от 21.02.2013г.</t>
  </si>
  <si>
    <t>2010-2015 г.г."</t>
  </si>
  <si>
    <t>"Здоровье" в Варненском муниципальном</t>
  </si>
  <si>
    <t>районе на 2013-2015 годы</t>
  </si>
  <si>
    <t>№ 97 от 28.11.2012 г.</t>
  </si>
  <si>
    <t>Варненском муницип. районе на 2013-2015г.г."</t>
  </si>
  <si>
    <t xml:space="preserve">" Безопасность образовательных </t>
  </si>
  <si>
    <t>пального района на 2013 год"</t>
  </si>
  <si>
    <t>№ 125 от 26.12.2012 г.</t>
  </si>
  <si>
    <t>"Развитие муниципальной службы в</t>
  </si>
  <si>
    <t xml:space="preserve"> Варненском муниципальном</t>
  </si>
  <si>
    <t xml:space="preserve"> района на 2013-2014 годы"</t>
  </si>
  <si>
    <t>пешеходов в Варненском муницип.р-не на 2013г"</t>
  </si>
  <si>
    <t>района на 2013-2015 годы"</t>
  </si>
  <si>
    <t>№ 16 от 21.02.2013 г.</t>
  </si>
  <si>
    <t xml:space="preserve">ципальных услуг на базе многофункционального </t>
  </si>
  <si>
    <t>центра предоставления гос.и мун. Услуг на 2013г"</t>
  </si>
  <si>
    <t xml:space="preserve">                            № 72 от 22.08.2008г</t>
  </si>
  <si>
    <t>№126 от 26.12.2012г</t>
  </si>
  <si>
    <t>Развитие образования в Варненском муниципальном</t>
  </si>
  <si>
    <t>№ 120 от 22.12.2011г</t>
  </si>
  <si>
    <t>"Капитальный ремонт многоквартирных домов</t>
  </si>
  <si>
    <t>Варненского муниципального района на 2012-2013"</t>
  </si>
  <si>
    <t>№ 113 от 26.12.2012г</t>
  </si>
  <si>
    <t>"Социальная адаптация и сопровождение выпускни</t>
  </si>
  <si>
    <t>ков учреждений для детей-сирот и детей, оставших</t>
  </si>
  <si>
    <t>ся без попечения родителей, а также юношей и</t>
  </si>
  <si>
    <t>девушек, оказавшихся в трудной жизненной ситуа</t>
  </si>
  <si>
    <t>ции (18-23 лет),проживающих на территории Варнен</t>
  </si>
  <si>
    <t>ского района на 2013год</t>
  </si>
  <si>
    <t>№130 от 26.12.2012г</t>
  </si>
  <si>
    <t>"Стабилизация ситуации на рынке труда Варненского</t>
  </si>
  <si>
    <t>муниципального района на 2013 год"</t>
  </si>
  <si>
    <t>№27 от 21.02.2012г</t>
  </si>
  <si>
    <t>"Снижение рисков и смягчение последствий чрезвы</t>
  </si>
  <si>
    <t>чайных ситуаций природного и техногенного харак</t>
  </si>
  <si>
    <t>тера в Варненском муниципальном районе на</t>
  </si>
  <si>
    <t>2012-2014 годы"</t>
  </si>
  <si>
    <t>№37 от 18.04.2012</t>
  </si>
  <si>
    <t>"Комплексные меры по противодействию злоупотреб</t>
  </si>
  <si>
    <t>лению наркотиками и их незаконному обороту в</t>
  </si>
  <si>
    <t>Варненском муниципальном районе на 2012-2015г.</t>
  </si>
  <si>
    <t>№ 40 от 18.04.2012г</t>
  </si>
  <si>
    <t>"Содержание,ремонт и капитальный ремонт</t>
  </si>
  <si>
    <t>автомобильных дорог общего пользования в Варнен</t>
  </si>
  <si>
    <t>ском районе на 2012-2014 годы.</t>
  </si>
  <si>
    <t>№ 66 от 11.07.2012г</t>
  </si>
  <si>
    <t>"Капитальный ремонт и ремонт дворовых территорий</t>
  </si>
  <si>
    <t>многоквартирных домов, проездов к дворовым терри</t>
  </si>
  <si>
    <t>ториям МКД населенных пунктов Варненского</t>
  </si>
  <si>
    <t>муниципального района на 2012-2015 годы"</t>
  </si>
  <si>
    <t>№ 106 от 28.11.2012</t>
  </si>
  <si>
    <t>"Разработка генеральных планов, правил землеполь</t>
  </si>
  <si>
    <t>зования и застройки, проектов планировки и межева</t>
  </si>
  <si>
    <t xml:space="preserve">ния территорий для жилищного строительства и </t>
  </si>
  <si>
    <t>строительства нежилых объектов, в том числе с</t>
  </si>
  <si>
    <t>определением площадок для инвестиционной деятель</t>
  </si>
  <si>
    <t>ности в Варненском муниципальном районе</t>
  </si>
  <si>
    <t>№ 93 от 28.11.2012г</t>
  </si>
  <si>
    <t>"Профилактика и противодействие проявлениям</t>
  </si>
  <si>
    <t>экстремизма в Варненском муниципальном районе</t>
  </si>
  <si>
    <t>Челябинской области на 2013-2014 годы"</t>
  </si>
  <si>
    <t>№ 98 от 28.11.2012г</t>
  </si>
  <si>
    <t>"Профилактика ВИЧ-инфекции на 2013-2015 годы"</t>
  </si>
  <si>
    <t>№99 от 28.11.2012г</t>
  </si>
  <si>
    <t xml:space="preserve">"Профилактика клещевого энцефалита на 2013-2015 </t>
  </si>
  <si>
    <t>годы"</t>
  </si>
  <si>
    <t>№22 от 21.02.2013г</t>
  </si>
  <si>
    <t>"Укрепление материально-технической базы учрежде</t>
  </si>
  <si>
    <t>ний культуры и дополнительного образования</t>
  </si>
  <si>
    <t>детей на 2013-2015 годы"</t>
  </si>
  <si>
    <t>№ 30 от 24.04.2013г</t>
  </si>
  <si>
    <t>"Охрана окружающей среды в Варненском муниципа</t>
  </si>
  <si>
    <t>льном районе в 2013 году"</t>
  </si>
  <si>
    <t>№15 от 21.02.2013г</t>
  </si>
  <si>
    <t>"Осуществление социальной поддержки работников</t>
  </si>
  <si>
    <t>органов местного самоуправления Варненского муници</t>
  </si>
  <si>
    <t>пального района на период с 2013 до 2015 годы"</t>
  </si>
  <si>
    <t>№318 от 26.04.2012г</t>
  </si>
  <si>
    <t>"Профилактика преступлений и иных правонарушений</t>
  </si>
  <si>
    <t>в Варненском муниципальном районе на 2012-2013г</t>
  </si>
  <si>
    <r>
      <t xml:space="preserve">№ 102 от 22.11.2011г.                                              </t>
    </r>
    <r>
      <rPr>
        <b/>
        <sz val="12"/>
        <color indexed="8"/>
        <rFont val="Calibri"/>
        <family val="2"/>
      </rPr>
      <t xml:space="preserve"> 7950003</t>
    </r>
  </si>
  <si>
    <r>
      <t xml:space="preserve">№ 75 от 27.10.2010г.                                                 </t>
    </r>
    <r>
      <rPr>
        <b/>
        <sz val="12"/>
        <color indexed="8"/>
        <rFont val="Calibri"/>
        <family val="2"/>
      </rPr>
      <t>7950005</t>
    </r>
  </si>
  <si>
    <t>Высокая эффективность,</t>
  </si>
  <si>
    <t>программа целесообразна к</t>
  </si>
  <si>
    <t>финансированию.</t>
  </si>
  <si>
    <t>Программа эффективна,</t>
  </si>
  <si>
    <t>целесообразна к</t>
  </si>
  <si>
    <t xml:space="preserve">Высокая эффективность, </t>
  </si>
  <si>
    <t>Программа менее эффективна,</t>
  </si>
  <si>
    <t>нию.</t>
  </si>
  <si>
    <t>на 2012-2020 годы"(подпрограмма)</t>
  </si>
  <si>
    <t>№97 от 28.11.2012</t>
  </si>
  <si>
    <t>"Здоровье" в Варненском муниципальном районе</t>
  </si>
  <si>
    <t>на 2013-2015 годы"</t>
  </si>
  <si>
    <t>целесообразна к финансиро</t>
  </si>
  <si>
    <t>Программа менее</t>
  </si>
  <si>
    <t>и землепольз. на территории р-на на 2011-2013г.</t>
  </si>
  <si>
    <t>Программа не эффективна,</t>
  </si>
  <si>
    <t>не целесообразна к</t>
  </si>
  <si>
    <t xml:space="preserve">Программа не эффективна, </t>
  </si>
  <si>
    <t>высокая эффективность,</t>
  </si>
  <si>
    <t>В 2013 г по программе</t>
  </si>
  <si>
    <t>расходов не было</t>
  </si>
  <si>
    <t>в 2013 году расходов по</t>
  </si>
  <si>
    <t>программе не было</t>
  </si>
  <si>
    <t>В 2013 году расходов по</t>
  </si>
  <si>
    <t>высокая оценка эффективности,</t>
  </si>
  <si>
    <t>программа целесообразна</t>
  </si>
  <si>
    <t xml:space="preserve">                      ЖКХ</t>
  </si>
  <si>
    <t xml:space="preserve">                     ЖКХ</t>
  </si>
  <si>
    <t>"Кадры. Подготовка и повышение квалификации работников системы образования Варненского муниципального района на 2011-2014 годы"       РОО</t>
  </si>
  <si>
    <t xml:space="preserve">                    ЖКХ</t>
  </si>
  <si>
    <t xml:space="preserve">    КЛЮЧИНСКИЙ</t>
  </si>
  <si>
    <t xml:space="preserve">              СПОРТ</t>
  </si>
  <si>
    <t xml:space="preserve"> целесообразна к</t>
  </si>
  <si>
    <t>план по программе на 2013 год по всем источникам финансирования, тыс. руб.</t>
  </si>
  <si>
    <t>Фактически исполнено в 2013 г. по всем источникам финансирования, тыс. руб.</t>
  </si>
  <si>
    <t>финансированию в 2014 году</t>
  </si>
  <si>
    <t>к финансированию в 2014 году</t>
  </si>
  <si>
    <t>эффективна, но  целесообразна</t>
  </si>
  <si>
    <t>но  целесообразна к</t>
  </si>
  <si>
    <t>прграмма целесообразна к финансированию в 2014 году</t>
  </si>
  <si>
    <t>но целесообразна к финансирова-</t>
  </si>
  <si>
    <t>нию в 2014 году</t>
  </si>
  <si>
    <t>к финансированию в 2004 году</t>
  </si>
  <si>
    <t>программа не эффективна,</t>
  </si>
  <si>
    <t>не целесообразна к финансирова</t>
  </si>
  <si>
    <t>ванию в 2014 году</t>
  </si>
  <si>
    <t xml:space="preserve">в 2013 году расходов по </t>
  </si>
  <si>
    <t xml:space="preserve">                    </t>
  </si>
  <si>
    <t xml:space="preserve">                     </t>
  </si>
  <si>
    <t xml:space="preserve">№ 53 от 28.07.2010г.                                                   </t>
  </si>
  <si>
    <t xml:space="preserve">                      </t>
  </si>
  <si>
    <t xml:space="preserve">№ 116 от 28.12.2010г.                                         </t>
  </si>
  <si>
    <t xml:space="preserve">№ 23 от 02.03.2011г.                                                       </t>
  </si>
  <si>
    <t xml:space="preserve">№ 50 от 22.04.2011г.                                 </t>
  </si>
  <si>
    <t xml:space="preserve">№ 125 от 22.12.2011г.                                              </t>
  </si>
  <si>
    <r>
      <t xml:space="preserve">№ 21 от 21.02.2013г.                                                                                      Развитие сельского хозяйства Варненского муниципального района на 2013-2014 г              </t>
    </r>
    <r>
      <rPr>
        <b/>
        <sz val="12"/>
        <color indexed="8"/>
        <rFont val="Calibri"/>
        <family val="2"/>
      </rPr>
      <t>7950012</t>
    </r>
  </si>
  <si>
    <t xml:space="preserve">№ 94 от 28.11.2012 г.                                                 </t>
  </si>
  <si>
    <t xml:space="preserve">№ 119 от 26.12.2012 г.                                   </t>
  </si>
  <si>
    <t xml:space="preserve">                             № 32 от 24.04.2013г                                                      </t>
  </si>
  <si>
    <r>
      <t xml:space="preserve">№ 05 от 25.01.2012 г.      </t>
    </r>
    <r>
      <rPr>
        <b/>
        <sz val="12"/>
        <color indexed="8"/>
        <rFont val="Calibri"/>
        <family val="2"/>
      </rPr>
      <t>7950038</t>
    </r>
  </si>
  <si>
    <t xml:space="preserve">                  </t>
  </si>
  <si>
    <t xml:space="preserve">                   </t>
  </si>
  <si>
    <t xml:space="preserve">                </t>
  </si>
  <si>
    <t>Высокая оценка эффективности,</t>
  </si>
  <si>
    <t xml:space="preserve">программа целесообразна 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</si>
</sst>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_ ;\-0.0\ "/>
    <numFmt numFmtId="168" formatCode="#,##0.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450">
    <xf numFmtId="0" fontId="0" fillId="0" borderId="0" xfId="0"/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2" fillId="0" borderId="0" xfId="0" applyFont="1"/>
    <xf numFmtId="164" fontId="0" fillId="0" borderId="0" xfId="0" applyNumberFormat="1" applyBorder="1" applyAlignment="1">
      <alignment horizontal="center"/>
    </xf>
    <xf numFmtId="2" fontId="22" fillId="0" borderId="12" xfId="0" applyNumberFormat="1" applyFont="1" applyBorder="1"/>
    <xf numFmtId="0" fontId="22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>
      <alignment/>
    </xf>
    <xf numFmtId="165" fontId="0" fillId="0" borderId="15" xfId="0" applyNumberFormat="1" applyBorder="1"/>
    <xf numFmtId="165" fontId="22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2" fillId="0" borderId="15" xfId="0" applyNumberFormat="1" applyFont="1" applyBorder="1"/>
    <xf numFmtId="165" fontId="22" fillId="0" borderId="11" xfId="0" applyNumberFormat="1" applyFont="1" applyBorder="1"/>
    <xf numFmtId="0" fontId="22" fillId="0" borderId="12" xfId="0" applyFont="1" applyBorder="1"/>
    <xf numFmtId="165" fontId="22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2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2" fillId="0" borderId="17" xfId="0" applyNumberFormat="1" applyFont="1" applyBorder="1"/>
    <xf numFmtId="165" fontId="0" fillId="0" borderId="11" xfId="0" applyNumberFormat="1" applyBorder="1"/>
    <xf numFmtId="0" fontId="22" fillId="0" borderId="17" xfId="0" applyFont="1" applyBorder="1"/>
    <xf numFmtId="0" fontId="22" fillId="0" borderId="12" xfId="0" applyFont="1" applyBorder="1" applyAlignment="1">
      <alignment vertical="center"/>
    </xf>
    <xf numFmtId="0" fontId="22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/>
    <xf numFmtId="0" fontId="21" fillId="0" borderId="0" xfId="0" applyFont="1" applyBorder="1"/>
    <xf numFmtId="0" fontId="24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5" fillId="0" borderId="0" xfId="0" applyFont="1"/>
    <xf numFmtId="0" fontId="0" fillId="0" borderId="16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15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14" fontId="0" fillId="0" borderId="13" xfId="0" applyNumberFormat="1" applyBorder="1"/>
    <xf numFmtId="165" fontId="22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7" xfId="0" applyFont="1" applyFill="1" applyBorder="1"/>
    <xf numFmtId="165" fontId="0" fillId="0" borderId="0" xfId="0" applyNumberFormat="1"/>
    <xf numFmtId="0" fontId="21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2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3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2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165" fontId="23" fillId="0" borderId="12" xfId="0" applyNumberFormat="1" applyFont="1" applyBorder="1"/>
    <xf numFmtId="0" fontId="17" fillId="0" borderId="0" xfId="0" applyFont="1"/>
    <xf numFmtId="0" fontId="2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8" fillId="0" borderId="27" xfId="0" applyFont="1" applyBorder="1" applyAlignment="1">
      <alignment horizontal="justify" vertical="top" wrapText="1"/>
    </xf>
    <xf numFmtId="0" fontId="28" fillId="0" borderId="27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7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0" fontId="26" fillId="0" borderId="27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37" xfId="0" applyBorder="1" applyAlignment="1">
      <alignment horizontal="center"/>
    </xf>
    <xf numFmtId="0" fontId="28" fillId="0" borderId="38" xfId="0" applyFont="1" applyBorder="1" applyAlignment="1">
      <alignment vertical="top" wrapText="1"/>
    </xf>
    <xf numFmtId="0" fontId="26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0" fillId="0" borderId="15" xfId="0" applyNumberForma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4" fillId="0" borderId="17" xfId="0" applyFont="1" applyBorder="1"/>
    <xf numFmtId="0" fontId="22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3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2" fillId="0" borderId="18" xfId="0" applyFont="1" applyBorder="1" applyAlignment="1">
      <alignment/>
    </xf>
    <xf numFmtId="165" fontId="0" fillId="0" borderId="12" xfId="0" applyNumberFormat="1" applyBorder="1" applyAlignment="1">
      <alignment vertical="center"/>
    </xf>
    <xf numFmtId="1" fontId="22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165" fontId="22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2" fillId="0" borderId="13" xfId="0" applyNumberFormat="1" applyFont="1" applyBorder="1"/>
    <xf numFmtId="2" fontId="22" fillId="0" borderId="16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2" fillId="0" borderId="18" xfId="0" applyFont="1" applyBorder="1"/>
    <xf numFmtId="2" fontId="22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6" xfId="0" applyNumberFormat="1" applyBorder="1"/>
    <xf numFmtId="0" fontId="22" fillId="0" borderId="16" xfId="0" applyFont="1" applyBorder="1"/>
    <xf numFmtId="2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165" fontId="22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22" fillId="0" borderId="13" xfId="0" applyNumberFormat="1" applyFont="1" applyBorder="1"/>
    <xf numFmtId="2" fontId="22" fillId="0" borderId="18" xfId="0" applyNumberFormat="1" applyFont="1" applyBorder="1"/>
    <xf numFmtId="4" fontId="22" fillId="0" borderId="18" xfId="0" applyNumberFormat="1" applyFont="1" applyBorder="1"/>
    <xf numFmtId="4" fontId="22" fillId="0" borderId="13" xfId="0" applyNumberFormat="1" applyFont="1" applyBorder="1" applyAlignment="1">
      <alignment horizontal="center"/>
    </xf>
    <xf numFmtId="2" fontId="22" fillId="0" borderId="16" xfId="0" applyNumberFormat="1" applyFont="1" applyBorder="1"/>
    <xf numFmtId="2" fontId="22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5" fontId="22" fillId="0" borderId="18" xfId="0" applyNumberFormat="1" applyFont="1" applyBorder="1"/>
    <xf numFmtId="164" fontId="22" fillId="0" borderId="18" xfId="0" applyNumberFormat="1" applyFont="1" applyBorder="1"/>
    <xf numFmtId="4" fontId="22" fillId="0" borderId="13" xfId="0" applyNumberFormat="1" applyFont="1" applyBorder="1"/>
    <xf numFmtId="164" fontId="22" fillId="0" borderId="13" xfId="0" applyNumberFormat="1" applyFont="1" applyBorder="1"/>
    <xf numFmtId="164" fontId="22" fillId="0" borderId="13" xfId="0" applyNumberFormat="1" applyFont="1" applyBorder="1" applyAlignment="1">
      <alignment/>
    </xf>
    <xf numFmtId="4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21" fillId="0" borderId="12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Border="1"/>
    <xf numFmtId="0" fontId="21" fillId="0" borderId="18" xfId="0" applyFont="1" applyBorder="1"/>
    <xf numFmtId="0" fontId="21" fillId="0" borderId="10" xfId="0" applyFont="1" applyBorder="1"/>
    <xf numFmtId="0" fontId="21" fillId="0" borderId="16" xfId="0" applyFont="1" applyBorder="1"/>
    <xf numFmtId="0" fontId="21" fillId="0" borderId="13" xfId="0" applyFont="1" applyFill="1" applyBorder="1" applyAlignment="1">
      <alignment horizontal="center"/>
    </xf>
    <xf numFmtId="166" fontId="21" fillId="0" borderId="12" xfId="0" applyNumberFormat="1" applyFont="1" applyBorder="1"/>
    <xf numFmtId="165" fontId="21" fillId="0" borderId="12" xfId="0" applyNumberFormat="1" applyFont="1" applyBorder="1"/>
    <xf numFmtId="2" fontId="21" fillId="0" borderId="15" xfId="0" applyNumberFormat="1" applyFont="1" applyBorder="1" applyAlignment="1">
      <alignment horizontal="center"/>
    </xf>
    <xf numFmtId="0" fontId="21" fillId="0" borderId="15" xfId="0" applyFont="1" applyBorder="1"/>
    <xf numFmtId="164" fontId="21" fillId="0" borderId="15" xfId="0" applyNumberFormat="1" applyFont="1" applyBorder="1" applyAlignment="1">
      <alignment horizontal="center"/>
    </xf>
    <xf numFmtId="0" fontId="34" fillId="0" borderId="17" xfId="0" applyFont="1" applyBorder="1"/>
    <xf numFmtId="164" fontId="35" fillId="0" borderId="13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35" fillId="0" borderId="12" xfId="0" applyNumberFormat="1" applyFont="1" applyBorder="1" applyAlignment="1">
      <alignment horizontal="center"/>
    </xf>
    <xf numFmtId="0" fontId="21" fillId="0" borderId="17" xfId="0" applyFont="1" applyFill="1" applyBorder="1"/>
    <xf numFmtId="164" fontId="21" fillId="0" borderId="16" xfId="0" applyNumberFormat="1" applyFont="1" applyBorder="1" applyAlignment="1">
      <alignment horizontal="center"/>
    </xf>
    <xf numFmtId="164" fontId="35" fillId="0" borderId="16" xfId="0" applyNumberFormat="1" applyFont="1" applyBorder="1" applyAlignment="1">
      <alignment horizontal="center"/>
    </xf>
    <xf numFmtId="0" fontId="21" fillId="0" borderId="18" xfId="0" applyFont="1" applyFill="1" applyBorder="1"/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Fill="1" applyBorder="1"/>
    <xf numFmtId="164" fontId="35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20" xfId="0" applyFont="1" applyFill="1" applyBorder="1"/>
    <xf numFmtId="164" fontId="35" fillId="0" borderId="19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35" fillId="0" borderId="11" xfId="0" applyNumberFormat="1" applyFont="1" applyBorder="1" applyAlignment="1">
      <alignment horizontal="center"/>
    </xf>
    <xf numFmtId="0" fontId="21" fillId="0" borderId="19" xfId="0" applyFont="1" applyFill="1" applyBorder="1"/>
    <xf numFmtId="0" fontId="24" fillId="0" borderId="15" xfId="0" applyFont="1" applyBorder="1"/>
    <xf numFmtId="0" fontId="24" fillId="0" borderId="19" xfId="0" applyFont="1" applyBorder="1"/>
    <xf numFmtId="0" fontId="24" fillId="0" borderId="14" xfId="0" applyFont="1" applyBorder="1"/>
    <xf numFmtId="0" fontId="21" fillId="0" borderId="12" xfId="0" applyFont="1" applyFill="1" applyBorder="1"/>
    <xf numFmtId="0" fontId="21" fillId="0" borderId="13" xfId="0" applyFont="1" applyFill="1" applyBorder="1"/>
    <xf numFmtId="0" fontId="21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0" xfId="0" applyFont="1" applyFill="1" applyBorder="1"/>
    <xf numFmtId="0" fontId="21" fillId="0" borderId="16" xfId="0" applyFont="1" applyFill="1" applyBorder="1"/>
    <xf numFmtId="164" fontId="21" fillId="0" borderId="12" xfId="0" applyNumberFormat="1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35" fillId="0" borderId="13" xfId="0" applyNumberFormat="1" applyFont="1" applyFill="1" applyBorder="1" applyAlignment="1">
      <alignment horizontal="center"/>
    </xf>
    <xf numFmtId="0" fontId="21" fillId="0" borderId="11" xfId="0" applyFont="1" applyFill="1" applyBorder="1"/>
    <xf numFmtId="0" fontId="21" fillId="0" borderId="14" xfId="0" applyFont="1" applyFill="1" applyBorder="1"/>
    <xf numFmtId="167" fontId="21" fillId="0" borderId="15" xfId="0" applyNumberFormat="1" applyFont="1" applyBorder="1" applyAlignment="1">
      <alignment horizontal="center"/>
    </xf>
    <xf numFmtId="164" fontId="21" fillId="0" borderId="12" xfId="0" applyNumberFormat="1" applyFont="1" applyBorder="1"/>
    <xf numFmtId="168" fontId="21" fillId="0" borderId="12" xfId="0" applyNumberFormat="1" applyFont="1" applyBorder="1"/>
    <xf numFmtId="164" fontId="21" fillId="0" borderId="20" xfId="0" applyNumberFormat="1" applyFont="1" applyBorder="1" applyAlignment="1">
      <alignment horizontal="center"/>
    </xf>
    <xf numFmtId="168" fontId="21" fillId="0" borderId="42" xfId="0" applyNumberFormat="1" applyFont="1" applyBorder="1"/>
    <xf numFmtId="164" fontId="21" fillId="0" borderId="42" xfId="0" applyNumberFormat="1" applyFont="1" applyBorder="1"/>
    <xf numFmtId="167" fontId="21" fillId="0" borderId="41" xfId="0" applyNumberFormat="1" applyFont="1" applyBorder="1" applyAlignment="1">
      <alignment horizontal="center"/>
    </xf>
    <xf numFmtId="4" fontId="21" fillId="0" borderId="12" xfId="0" applyNumberFormat="1" applyFont="1" applyBorder="1"/>
    <xf numFmtId="2" fontId="21" fillId="0" borderId="12" xfId="0" applyNumberFormat="1" applyFont="1" applyBorder="1"/>
    <xf numFmtId="0" fontId="24" fillId="24" borderId="0" xfId="0" applyFont="1" applyFill="1" applyBorder="1"/>
    <xf numFmtId="0" fontId="24" fillId="24" borderId="10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164" fontId="21" fillId="0" borderId="12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8" fontId="21" fillId="0" borderId="11" xfId="0" applyNumberFormat="1" applyFont="1" applyBorder="1"/>
    <xf numFmtId="164" fontId="21" fillId="0" borderId="11" xfId="0" applyNumberFormat="1" applyFont="1" applyBorder="1"/>
    <xf numFmtId="167" fontId="21" fillId="0" borderId="11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5" xfId="0" applyNumberFormat="1" applyFont="1" applyBorder="1"/>
    <xf numFmtId="164" fontId="21" fillId="0" borderId="1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29" xfId="0" applyBorder="1"/>
    <xf numFmtId="0" fontId="26" fillId="0" borderId="45" xfId="0" applyFont="1" applyBorder="1" applyAlignment="1">
      <alignment horizontal="center" vertical="top" wrapText="1"/>
    </xf>
    <xf numFmtId="0" fontId="0" fillId="0" borderId="46" xfId="0" applyBorder="1"/>
    <xf numFmtId="0" fontId="26" fillId="0" borderId="4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8" fillId="0" borderId="4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46" xfId="0" applyFont="1" applyBorder="1"/>
    <xf numFmtId="0" fontId="29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33" fillId="0" borderId="10" xfId="0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24" fillId="0" borderId="43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</cellStyles>
  <tableStyles count="2" defaultTableStyle="TableStyleMedium9" defaultPivotStyle="PivotStyleLight16">
    <tableStyle name="Стиль таблицы 1" pivot="0"/>
    <tableStyle name="Стиль таблицы 2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28">
      <selection activeCell="B44" sqref="B44"/>
    </sheetView>
  </sheetViews>
  <sheetFormatPr defaultColWidth="9.140625" defaultRowHeight="15"/>
  <cols>
    <col min="1" max="1" width="5.00390625" style="0" customWidth="1"/>
    <col min="2" max="2" width="56.7109375" style="0" customWidth="1"/>
    <col min="3" max="3" width="13.00390625" style="0" customWidth="1"/>
    <col min="4" max="4" width="12.7109375" style="0" customWidth="1"/>
  </cols>
  <sheetData>
    <row r="1" spans="1:4" ht="1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customHeight="1" hidden="1">
      <c r="A2" s="355"/>
      <c r="B2" s="355"/>
      <c r="C2" s="355"/>
      <c r="D2" s="355"/>
    </row>
    <row r="3" spans="1:4" ht="15">
      <c r="A3" s="3"/>
      <c r="B3" s="4"/>
      <c r="C3" s="3"/>
      <c r="D3" s="3"/>
    </row>
    <row r="4" spans="1:4" ht="15">
      <c r="A4" s="3"/>
      <c r="B4" s="4"/>
      <c r="C4" s="3"/>
      <c r="D4" s="3"/>
    </row>
    <row r="5" spans="1:4" ht="15">
      <c r="A5" s="3"/>
      <c r="B5" s="3"/>
      <c r="C5" s="3"/>
      <c r="D5" s="3"/>
    </row>
    <row r="6" spans="1:4" ht="15">
      <c r="A6" s="6"/>
      <c r="B6" s="6"/>
      <c r="C6" s="6"/>
      <c r="D6" s="7"/>
    </row>
    <row r="7" spans="1:4" ht="15" hidden="1">
      <c r="A7" s="355"/>
      <c r="B7" s="355"/>
      <c r="C7" s="355"/>
      <c r="D7" s="355"/>
    </row>
    <row r="8" spans="1:4" ht="15">
      <c r="A8" s="6"/>
      <c r="B8" s="8"/>
      <c r="C8" s="6"/>
      <c r="D8" s="7"/>
    </row>
    <row r="9" spans="1:4" ht="15">
      <c r="A9" s="6"/>
      <c r="B9" s="8"/>
      <c r="C9" s="6"/>
      <c r="D9" s="7"/>
    </row>
    <row r="10" spans="1:4" ht="15">
      <c r="A10" s="6"/>
      <c r="B10" s="9"/>
      <c r="C10" s="6"/>
      <c r="D10" s="7"/>
    </row>
    <row r="11" spans="1:4" ht="15" hidden="1">
      <c r="A11" s="355"/>
      <c r="B11" s="355"/>
      <c r="C11" s="355"/>
      <c r="D11" s="355"/>
    </row>
    <row r="12" spans="1:4" ht="15" hidden="1">
      <c r="A12" s="354"/>
      <c r="B12" s="354"/>
      <c r="C12" s="354"/>
      <c r="D12" s="354"/>
    </row>
    <row r="13" spans="1:4" ht="15">
      <c r="A13" s="6"/>
      <c r="B13" s="10"/>
      <c r="C13" s="6"/>
      <c r="D13" s="11"/>
    </row>
    <row r="14" spans="1:4" ht="15">
      <c r="A14" s="6"/>
      <c r="B14" s="8"/>
      <c r="C14" s="6"/>
      <c r="D14" s="11"/>
    </row>
    <row r="15" spans="1:4" ht="15">
      <c r="A15" s="6"/>
      <c r="B15" s="9"/>
      <c r="C15" s="6"/>
      <c r="D15" s="11"/>
    </row>
    <row r="16" spans="1:4" ht="15" hidden="1">
      <c r="A16" s="354"/>
      <c r="B16" s="354"/>
      <c r="C16" s="354"/>
      <c r="D16" s="354"/>
    </row>
    <row r="17" spans="1:4" ht="15">
      <c r="A17" s="6"/>
      <c r="B17" s="9"/>
      <c r="C17" s="6"/>
      <c r="D17" s="11"/>
    </row>
    <row r="18" spans="1:4" ht="15">
      <c r="A18" s="6"/>
      <c r="B18" s="9"/>
      <c r="C18" s="6"/>
      <c r="D18" s="11"/>
    </row>
    <row r="19" spans="1:4" ht="15">
      <c r="A19" s="6"/>
      <c r="B19" s="8"/>
      <c r="C19" s="6"/>
      <c r="D19" s="11"/>
    </row>
    <row r="20" spans="1:4" ht="15">
      <c r="A20" s="6"/>
      <c r="B20" s="8"/>
      <c r="C20" s="6"/>
      <c r="D20" s="11"/>
    </row>
    <row r="21" spans="1:4" ht="15">
      <c r="A21" s="6"/>
      <c r="B21" s="8"/>
      <c r="C21" s="6"/>
      <c r="D21" s="11"/>
    </row>
    <row r="22" spans="1:4" ht="15" hidden="1">
      <c r="A22" s="354"/>
      <c r="B22" s="354"/>
      <c r="C22" s="354"/>
      <c r="D22" s="354"/>
    </row>
    <row r="23" spans="1:4" ht="15">
      <c r="A23" s="6"/>
      <c r="B23" s="8"/>
      <c r="C23" s="6"/>
      <c r="D23" s="11"/>
    </row>
    <row r="24" spans="1:4" ht="15">
      <c r="A24" s="6"/>
      <c r="B24" s="9"/>
      <c r="C24" s="12"/>
      <c r="D24" s="11"/>
    </row>
    <row r="25" spans="1:4" ht="15">
      <c r="A25" s="6"/>
      <c r="B25" s="9"/>
      <c r="C25" s="6"/>
      <c r="D25" s="13"/>
    </row>
    <row r="26" spans="1:4" ht="15">
      <c r="A26" s="6"/>
      <c r="B26" s="8"/>
      <c r="C26" s="6"/>
      <c r="D26" s="13"/>
    </row>
    <row r="27" spans="1:4" ht="15">
      <c r="A27" s="6"/>
      <c r="B27" s="9"/>
      <c r="C27" s="6"/>
      <c r="D27" s="11"/>
    </row>
    <row r="28" spans="1:4" ht="15">
      <c r="A28" s="6"/>
      <c r="B28" s="9"/>
      <c r="C28" s="6"/>
      <c r="D28" s="11"/>
    </row>
    <row r="29" spans="1:4" ht="15">
      <c r="A29" s="6"/>
      <c r="B29" s="8"/>
      <c r="C29" s="6"/>
      <c r="D29" s="11"/>
    </row>
    <row r="30" spans="1:4" ht="15">
      <c r="A30" s="354"/>
      <c r="B30" s="354"/>
      <c r="C30" s="354"/>
      <c r="D30" s="354"/>
    </row>
    <row r="31" spans="1:5" ht="18.75">
      <c r="A31" s="6"/>
      <c r="B31" s="8"/>
      <c r="C31" s="6"/>
      <c r="D31" s="11"/>
      <c r="E31" s="5"/>
    </row>
    <row r="32" spans="1:4" ht="15">
      <c r="A32" s="6"/>
      <c r="B32" s="8"/>
      <c r="C32" s="6"/>
      <c r="D32" s="11"/>
    </row>
    <row r="33" spans="1:4" ht="15">
      <c r="A33" s="6"/>
      <c r="B33" s="8"/>
      <c r="C33" s="6"/>
      <c r="D33" s="11"/>
    </row>
    <row r="34" spans="1:4" ht="15">
      <c r="A34" s="355"/>
      <c r="B34" s="355"/>
      <c r="C34" s="355"/>
      <c r="D34" s="355"/>
    </row>
    <row r="35" spans="1:4" ht="15">
      <c r="A35" s="6"/>
      <c r="B35" s="8"/>
      <c r="C35" s="6"/>
      <c r="D35" s="11"/>
    </row>
    <row r="36" spans="1:4" ht="15">
      <c r="A36" s="6"/>
      <c r="B36" s="8"/>
      <c r="C36" s="6"/>
      <c r="D36" s="13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 topLeftCell="A150">
      <selection activeCell="L164" sqref="L164"/>
    </sheetView>
  </sheetViews>
  <sheetFormatPr defaultColWidth="9.140625" defaultRowHeight="15"/>
  <cols>
    <col min="1" max="1" width="4.00390625" style="0" customWidth="1"/>
    <col min="4" max="4" width="27.8515625" style="0" customWidth="1"/>
    <col min="5" max="5" width="10.8515625" style="0" customWidth="1"/>
    <col min="6" max="6" width="1.8515625" style="0" hidden="1" customWidth="1"/>
    <col min="7" max="7" width="13.421875" style="0" customWidth="1"/>
    <col min="8" max="8" width="12.28125" style="0" customWidth="1"/>
    <col min="9" max="9" width="10.140625" style="0" customWidth="1"/>
    <col min="10" max="10" width="11.7109375" style="0" customWidth="1"/>
    <col min="11" max="11" width="13.8515625" style="0" customWidth="1"/>
    <col min="12" max="12" width="34.7109375" style="0" customWidth="1"/>
  </cols>
  <sheetData>
    <row r="1" spans="1:12" ht="18.75">
      <c r="A1" s="430" t="s">
        <v>579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8.75">
      <c r="A2" s="367" t="s">
        <v>580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5.75">
      <c r="A3" s="272"/>
      <c r="B3" s="273"/>
      <c r="C3" s="274"/>
      <c r="D3" s="274"/>
      <c r="E3" s="274"/>
      <c r="F3" s="275"/>
      <c r="G3" s="447" t="s">
        <v>699</v>
      </c>
      <c r="H3" s="447" t="s">
        <v>700</v>
      </c>
      <c r="I3" s="431" t="s">
        <v>505</v>
      </c>
      <c r="J3" s="432"/>
      <c r="K3" s="277" t="s">
        <v>561</v>
      </c>
      <c r="L3" s="348" t="s">
        <v>562</v>
      </c>
    </row>
    <row r="4" spans="1:12" ht="15.75">
      <c r="A4" s="277"/>
      <c r="B4" s="359" t="s">
        <v>18</v>
      </c>
      <c r="C4" s="360"/>
      <c r="D4" s="360"/>
      <c r="E4" s="360"/>
      <c r="F4" s="361"/>
      <c r="G4" s="448"/>
      <c r="H4" s="448"/>
      <c r="I4" s="433"/>
      <c r="J4" s="434"/>
      <c r="K4" s="277" t="s">
        <v>560</v>
      </c>
      <c r="L4" s="277" t="s">
        <v>560</v>
      </c>
    </row>
    <row r="5" spans="1:12" ht="15.75">
      <c r="A5" s="272"/>
      <c r="B5" s="359" t="s">
        <v>19</v>
      </c>
      <c r="C5" s="360"/>
      <c r="D5" s="360"/>
      <c r="E5" s="360"/>
      <c r="F5" s="361"/>
      <c r="G5" s="448"/>
      <c r="H5" s="448"/>
      <c r="I5" s="428" t="s">
        <v>487</v>
      </c>
      <c r="J5" s="346" t="s">
        <v>494</v>
      </c>
      <c r="K5" s="272"/>
      <c r="L5" s="277" t="s">
        <v>563</v>
      </c>
    </row>
    <row r="6" spans="1:12" ht="15.75">
      <c r="A6" s="279"/>
      <c r="B6" s="280"/>
      <c r="C6" s="281"/>
      <c r="D6" s="281"/>
      <c r="E6" s="281"/>
      <c r="F6" s="282"/>
      <c r="G6" s="449"/>
      <c r="H6" s="449"/>
      <c r="I6" s="429"/>
      <c r="J6" s="347" t="s">
        <v>154</v>
      </c>
      <c r="K6" s="279"/>
      <c r="L6" s="349" t="s">
        <v>489</v>
      </c>
    </row>
    <row r="7" spans="1:12" ht="15.75" customHeight="1" hidden="1">
      <c r="A7" s="277"/>
      <c r="B7" s="435" t="s">
        <v>281</v>
      </c>
      <c r="C7" s="436"/>
      <c r="D7" s="436"/>
      <c r="E7" s="436"/>
      <c r="F7" s="437"/>
      <c r="G7" s="284"/>
      <c r="H7" s="285"/>
      <c r="I7" s="286"/>
      <c r="J7" s="272"/>
      <c r="K7" s="272"/>
      <c r="L7" s="272" t="s">
        <v>685</v>
      </c>
    </row>
    <row r="8" spans="1:12" ht="15.75" hidden="1">
      <c r="A8" s="277">
        <v>1</v>
      </c>
      <c r="B8" s="113" t="s">
        <v>578</v>
      </c>
      <c r="C8" s="79"/>
      <c r="D8" s="79"/>
      <c r="E8" s="334">
        <v>7950013</v>
      </c>
      <c r="F8" s="287"/>
      <c r="G8" s="327">
        <v>0</v>
      </c>
      <c r="H8" s="326">
        <v>0</v>
      </c>
      <c r="I8" s="325">
        <v>0</v>
      </c>
      <c r="J8" s="326">
        <f>H8-G8</f>
        <v>0</v>
      </c>
      <c r="K8" s="326">
        <v>0</v>
      </c>
      <c r="L8" s="272" t="s">
        <v>686</v>
      </c>
    </row>
    <row r="9" spans="1:12" ht="15.75" hidden="1">
      <c r="A9" s="277"/>
      <c r="B9" s="113" t="s">
        <v>581</v>
      </c>
      <c r="C9" s="79"/>
      <c r="D9" s="79"/>
      <c r="E9" s="79"/>
      <c r="F9" s="287"/>
      <c r="G9" s="272"/>
      <c r="H9" s="272"/>
      <c r="I9" s="287"/>
      <c r="J9" s="272"/>
      <c r="K9" s="272"/>
      <c r="L9" s="272"/>
    </row>
    <row r="10" spans="1:12" ht="15.75" hidden="1">
      <c r="A10" s="277"/>
      <c r="B10" s="113" t="s">
        <v>133</v>
      </c>
      <c r="C10" s="79"/>
      <c r="D10" s="79"/>
      <c r="E10" s="79"/>
      <c r="F10" s="287"/>
      <c r="G10" s="338"/>
      <c r="H10" s="338"/>
      <c r="I10" s="288"/>
      <c r="J10" s="338"/>
      <c r="K10" s="338"/>
      <c r="L10" s="272"/>
    </row>
    <row r="11" spans="1:12" ht="15.75" hidden="1">
      <c r="A11" s="349"/>
      <c r="B11" s="289"/>
      <c r="C11" s="80"/>
      <c r="D11" s="79"/>
      <c r="E11" s="79" t="s">
        <v>692</v>
      </c>
      <c r="F11" s="287"/>
      <c r="G11" s="292"/>
      <c r="H11" s="290"/>
      <c r="I11" s="290"/>
      <c r="J11" s="290"/>
      <c r="K11" s="338"/>
      <c r="L11" s="279"/>
    </row>
    <row r="12" spans="1:12" ht="15.75">
      <c r="A12" s="348"/>
      <c r="B12" s="435" t="s">
        <v>285</v>
      </c>
      <c r="C12" s="436"/>
      <c r="D12" s="436"/>
      <c r="E12" s="436"/>
      <c r="F12" s="436"/>
      <c r="G12" s="291"/>
      <c r="H12" s="351"/>
      <c r="I12" s="351"/>
      <c r="J12" s="328"/>
      <c r="K12" s="291"/>
      <c r="L12" s="275"/>
    </row>
    <row r="13" spans="1:12" ht="15.75">
      <c r="A13" s="277">
        <v>1</v>
      </c>
      <c r="B13" s="113" t="s">
        <v>576</v>
      </c>
      <c r="C13" s="79"/>
      <c r="D13" s="79"/>
      <c r="E13" s="334">
        <v>7950011</v>
      </c>
      <c r="F13" s="79"/>
      <c r="G13" s="327">
        <v>5973.6</v>
      </c>
      <c r="H13" s="350">
        <v>5973.6</v>
      </c>
      <c r="I13" s="325">
        <f>H13*100/G13</f>
        <v>100</v>
      </c>
      <c r="J13" s="326">
        <f>H13-G13</f>
        <v>0</v>
      </c>
      <c r="K13" s="326">
        <f>I13/100</f>
        <v>1</v>
      </c>
      <c r="L13" s="287" t="s">
        <v>671</v>
      </c>
    </row>
    <row r="14" spans="1:12" ht="15.75">
      <c r="A14" s="277"/>
      <c r="B14" s="113" t="s">
        <v>542</v>
      </c>
      <c r="C14" s="79"/>
      <c r="D14" s="79"/>
      <c r="E14" s="79"/>
      <c r="F14" s="79"/>
      <c r="G14" s="338"/>
      <c r="H14" s="288"/>
      <c r="I14" s="338"/>
      <c r="J14" s="340"/>
      <c r="K14" s="338"/>
      <c r="L14" s="287" t="s">
        <v>667</v>
      </c>
    </row>
    <row r="15" spans="1:12" ht="15.75">
      <c r="A15" s="277"/>
      <c r="B15" s="113" t="s">
        <v>577</v>
      </c>
      <c r="C15" s="79"/>
      <c r="D15" s="79"/>
      <c r="E15" s="79"/>
      <c r="F15" s="79"/>
      <c r="G15" s="338"/>
      <c r="H15" s="288"/>
      <c r="I15" s="338"/>
      <c r="J15" s="340"/>
      <c r="K15" s="338"/>
      <c r="L15" s="287" t="s">
        <v>701</v>
      </c>
    </row>
    <row r="16" spans="1:12" ht="15.75">
      <c r="A16" s="349"/>
      <c r="B16" s="113"/>
      <c r="C16" s="79"/>
      <c r="D16" s="79"/>
      <c r="E16" s="79"/>
      <c r="F16" s="79"/>
      <c r="G16" s="339"/>
      <c r="H16" s="294"/>
      <c r="I16" s="290"/>
      <c r="J16" s="352"/>
      <c r="K16" s="339"/>
      <c r="L16" s="282"/>
    </row>
    <row r="17" spans="1:12" ht="16.5" customHeight="1" hidden="1">
      <c r="A17" s="349"/>
      <c r="B17" s="280"/>
      <c r="C17" s="281"/>
      <c r="D17" s="281"/>
      <c r="E17" s="281" t="s">
        <v>713</v>
      </c>
      <c r="F17" s="281"/>
      <c r="G17" s="338"/>
      <c r="H17" s="294"/>
      <c r="I17" s="339"/>
      <c r="J17" s="341"/>
      <c r="K17" s="339"/>
      <c r="L17" s="282"/>
    </row>
    <row r="18" spans="1:12" ht="15.75">
      <c r="A18" s="277"/>
      <c r="B18" s="438" t="s">
        <v>288</v>
      </c>
      <c r="C18" s="439"/>
      <c r="D18" s="439"/>
      <c r="E18" s="439"/>
      <c r="F18" s="439"/>
      <c r="G18" s="291"/>
      <c r="H18" s="288"/>
      <c r="I18" s="288"/>
      <c r="J18" s="338"/>
      <c r="K18" s="338"/>
      <c r="L18" s="272"/>
    </row>
    <row r="19" spans="1:12" ht="15.75">
      <c r="A19" s="277">
        <v>2</v>
      </c>
      <c r="B19" s="293" t="s">
        <v>574</v>
      </c>
      <c r="C19" s="79"/>
      <c r="D19" s="79"/>
      <c r="E19" s="334">
        <v>7950035</v>
      </c>
      <c r="F19" s="79"/>
      <c r="G19" s="327">
        <v>26138.1</v>
      </c>
      <c r="H19" s="350">
        <v>16864.4</v>
      </c>
      <c r="I19" s="325">
        <f>H19*100/G19</f>
        <v>64.52037447251331</v>
      </c>
      <c r="J19" s="326">
        <f>H19-G19</f>
        <v>-9273.699999999997</v>
      </c>
      <c r="K19" s="326">
        <f>I19/100</f>
        <v>0.6452037447251331</v>
      </c>
      <c r="L19" s="272" t="s">
        <v>669</v>
      </c>
    </row>
    <row r="20" spans="1:12" ht="15.75">
      <c r="A20" s="277"/>
      <c r="B20" s="113" t="s">
        <v>575</v>
      </c>
      <c r="C20" s="79"/>
      <c r="D20" s="79"/>
      <c r="E20" s="79"/>
      <c r="F20" s="79"/>
      <c r="G20" s="338"/>
      <c r="H20" s="288"/>
      <c r="I20" s="338"/>
      <c r="J20" s="338"/>
      <c r="K20" s="338"/>
      <c r="L20" s="272" t="s">
        <v>698</v>
      </c>
    </row>
    <row r="21" spans="1:12" ht="15.75">
      <c r="A21" s="277"/>
      <c r="B21" s="280"/>
      <c r="C21" s="281"/>
      <c r="D21" s="281"/>
      <c r="E21" s="281" t="s">
        <v>714</v>
      </c>
      <c r="F21" s="281"/>
      <c r="G21" s="339"/>
      <c r="H21" s="294"/>
      <c r="I21" s="339"/>
      <c r="J21" s="339"/>
      <c r="K21" s="339"/>
      <c r="L21" s="279" t="s">
        <v>701</v>
      </c>
    </row>
    <row r="22" spans="1:12" ht="15.75">
      <c r="A22" s="314"/>
      <c r="B22" s="438" t="s">
        <v>290</v>
      </c>
      <c r="C22" s="439"/>
      <c r="D22" s="439"/>
      <c r="E22" s="439"/>
      <c r="F22" s="440"/>
      <c r="G22" s="338"/>
      <c r="H22" s="338"/>
      <c r="I22" s="288"/>
      <c r="J22" s="338"/>
      <c r="K22" s="338"/>
      <c r="L22" s="311" t="s">
        <v>666</v>
      </c>
    </row>
    <row r="23" spans="1:12" ht="15.75">
      <c r="A23" s="278">
        <v>3</v>
      </c>
      <c r="B23" s="293" t="s">
        <v>572</v>
      </c>
      <c r="C23" s="300"/>
      <c r="D23" s="300"/>
      <c r="E23" s="334">
        <v>7950029</v>
      </c>
      <c r="F23" s="315"/>
      <c r="G23" s="327">
        <v>3062.3</v>
      </c>
      <c r="H23" s="326">
        <v>3062.3</v>
      </c>
      <c r="I23" s="325">
        <f>H23*100/G23</f>
        <v>100</v>
      </c>
      <c r="J23" s="326">
        <f>H23-G23</f>
        <v>0</v>
      </c>
      <c r="K23" s="326">
        <f>I23/100</f>
        <v>1</v>
      </c>
      <c r="L23" s="311" t="s">
        <v>667</v>
      </c>
    </row>
    <row r="24" spans="1:12" ht="15.75">
      <c r="A24" s="278"/>
      <c r="B24" s="293"/>
      <c r="C24" s="300"/>
      <c r="D24" s="300"/>
      <c r="E24" s="300"/>
      <c r="F24" s="315"/>
      <c r="G24" s="338"/>
      <c r="H24" s="338"/>
      <c r="I24" s="288"/>
      <c r="J24" s="338"/>
      <c r="K24" s="338"/>
      <c r="L24" s="311" t="s">
        <v>701</v>
      </c>
    </row>
    <row r="25" spans="1:12" ht="15.75">
      <c r="A25" s="283"/>
      <c r="B25" s="293" t="s">
        <v>573</v>
      </c>
      <c r="C25" s="300"/>
      <c r="D25" s="300"/>
      <c r="E25" s="300" t="s">
        <v>714</v>
      </c>
      <c r="F25" s="315"/>
      <c r="G25" s="339"/>
      <c r="H25" s="339"/>
      <c r="I25" s="294"/>
      <c r="J25" s="339"/>
      <c r="K25" s="339"/>
      <c r="L25" s="312"/>
    </row>
    <row r="26" spans="1:12" ht="15.75">
      <c r="A26" s="278"/>
      <c r="B26" s="438" t="s">
        <v>715</v>
      </c>
      <c r="C26" s="439"/>
      <c r="D26" s="439"/>
      <c r="E26" s="439"/>
      <c r="F26" s="440"/>
      <c r="G26" s="338"/>
      <c r="H26" s="338"/>
      <c r="I26" s="288"/>
      <c r="J26" s="338"/>
      <c r="K26" s="338"/>
      <c r="L26" s="311" t="s">
        <v>666</v>
      </c>
    </row>
    <row r="27" spans="1:12" ht="15.75">
      <c r="A27" s="278">
        <v>4</v>
      </c>
      <c r="B27" s="293" t="s">
        <v>55</v>
      </c>
      <c r="C27" s="300"/>
      <c r="D27" s="300"/>
      <c r="E27" s="300"/>
      <c r="F27" s="315"/>
      <c r="G27" s="338"/>
      <c r="H27" s="338"/>
      <c r="I27" s="338"/>
      <c r="J27" s="338"/>
      <c r="K27" s="338"/>
      <c r="L27" s="311" t="s">
        <v>667</v>
      </c>
    </row>
    <row r="28" spans="1:12" ht="15.75">
      <c r="A28" s="278"/>
      <c r="B28" s="293" t="s">
        <v>57</v>
      </c>
      <c r="C28" s="300"/>
      <c r="D28" s="300"/>
      <c r="E28" s="334">
        <v>7950006</v>
      </c>
      <c r="F28" s="315"/>
      <c r="G28" s="327">
        <v>3641.6</v>
      </c>
      <c r="H28" s="326">
        <v>3641.6</v>
      </c>
      <c r="I28" s="325">
        <f>H28*100/G28</f>
        <v>100</v>
      </c>
      <c r="J28" s="326">
        <f>H28-G28</f>
        <v>0</v>
      </c>
      <c r="K28" s="326">
        <f>I28/100</f>
        <v>1</v>
      </c>
      <c r="L28" s="311" t="s">
        <v>701</v>
      </c>
    </row>
    <row r="29" spans="1:12" ht="15.75">
      <c r="A29" s="283"/>
      <c r="B29" s="296" t="s">
        <v>410</v>
      </c>
      <c r="C29" s="316"/>
      <c r="D29" s="316"/>
      <c r="E29" s="316"/>
      <c r="F29" s="317"/>
      <c r="G29" s="290"/>
      <c r="H29" s="290"/>
      <c r="I29" s="290"/>
      <c r="J29" s="290"/>
      <c r="K29" s="339"/>
      <c r="L29" s="313"/>
    </row>
    <row r="30" spans="1:12" ht="15.75">
      <c r="A30" s="314"/>
      <c r="B30" s="438" t="s">
        <v>665</v>
      </c>
      <c r="C30" s="439"/>
      <c r="D30" s="439"/>
      <c r="E30" s="439"/>
      <c r="F30" s="440"/>
      <c r="G30" s="291"/>
      <c r="H30" s="338"/>
      <c r="I30" s="288"/>
      <c r="J30" s="338"/>
      <c r="K30" s="338"/>
      <c r="L30" s="311" t="s">
        <v>666</v>
      </c>
    </row>
    <row r="31" spans="1:12" ht="15.75">
      <c r="A31" s="278">
        <v>5</v>
      </c>
      <c r="B31" s="293" t="s">
        <v>570</v>
      </c>
      <c r="C31" s="300"/>
      <c r="D31" s="300"/>
      <c r="E31" s="300"/>
      <c r="F31" s="315"/>
      <c r="G31" s="327">
        <v>7473.9</v>
      </c>
      <c r="H31" s="326">
        <v>7473.9</v>
      </c>
      <c r="I31" s="325">
        <f>H31*100/G31</f>
        <v>100</v>
      </c>
      <c r="J31" s="326">
        <f>H31-G31</f>
        <v>0</v>
      </c>
      <c r="K31" s="326">
        <f>I31/100</f>
        <v>1</v>
      </c>
      <c r="L31" s="311" t="s">
        <v>667</v>
      </c>
    </row>
    <row r="32" spans="1:12" ht="15.75">
      <c r="A32" s="278"/>
      <c r="B32" s="293" t="s">
        <v>411</v>
      </c>
      <c r="C32" s="300"/>
      <c r="D32" s="300"/>
      <c r="E32" s="300"/>
      <c r="F32" s="315"/>
      <c r="G32" s="338"/>
      <c r="H32" s="338"/>
      <c r="I32" s="288"/>
      <c r="J32" s="338"/>
      <c r="K32" s="338"/>
      <c r="L32" s="311" t="s">
        <v>701</v>
      </c>
    </row>
    <row r="33" spans="1:12" ht="15.75">
      <c r="A33" s="283"/>
      <c r="B33" s="296" t="s">
        <v>571</v>
      </c>
      <c r="C33" s="316"/>
      <c r="D33" s="316"/>
      <c r="E33" s="316" t="s">
        <v>716</v>
      </c>
      <c r="F33" s="317"/>
      <c r="G33" s="290"/>
      <c r="H33" s="290"/>
      <c r="I33" s="290"/>
      <c r="J33" s="290"/>
      <c r="K33" s="339"/>
      <c r="L33" s="313"/>
    </row>
    <row r="34" spans="1:12" ht="15.75">
      <c r="A34" s="278"/>
      <c r="B34" s="438" t="s">
        <v>583</v>
      </c>
      <c r="C34" s="439"/>
      <c r="D34" s="439"/>
      <c r="E34" s="439"/>
      <c r="F34" s="440"/>
      <c r="G34" s="353"/>
      <c r="H34" s="318"/>
      <c r="I34" s="319"/>
      <c r="J34" s="318"/>
      <c r="K34" s="318"/>
      <c r="L34" s="311" t="s">
        <v>666</v>
      </c>
    </row>
    <row r="35" spans="1:12" ht="15.75">
      <c r="A35" s="278">
        <v>6</v>
      </c>
      <c r="B35" s="293" t="s">
        <v>569</v>
      </c>
      <c r="C35" s="300"/>
      <c r="D35" s="300"/>
      <c r="E35" s="334">
        <v>7950031</v>
      </c>
      <c r="F35" s="315"/>
      <c r="G35" s="327">
        <v>454.8</v>
      </c>
      <c r="H35" s="326">
        <v>454.8</v>
      </c>
      <c r="I35" s="325">
        <f>H35*100/G35</f>
        <v>100</v>
      </c>
      <c r="J35" s="326">
        <f>H35-G35</f>
        <v>0</v>
      </c>
      <c r="K35" s="326">
        <f>I35/100</f>
        <v>1</v>
      </c>
      <c r="L35" s="311" t="s">
        <v>667</v>
      </c>
    </row>
    <row r="36" spans="1:12" ht="15.75">
      <c r="A36" s="278"/>
      <c r="B36" s="293" t="s">
        <v>413</v>
      </c>
      <c r="C36" s="300"/>
      <c r="D36" s="300"/>
      <c r="E36" s="300"/>
      <c r="F36" s="315"/>
      <c r="G36" s="318"/>
      <c r="H36" s="318"/>
      <c r="I36" s="319"/>
      <c r="J36" s="318"/>
      <c r="K36" s="318"/>
      <c r="L36" s="311" t="s">
        <v>701</v>
      </c>
    </row>
    <row r="37" spans="1:12" ht="15.75">
      <c r="A37" s="283"/>
      <c r="B37" s="280" t="s">
        <v>582</v>
      </c>
      <c r="C37" s="281"/>
      <c r="D37" s="281"/>
      <c r="E37" s="281" t="s">
        <v>714</v>
      </c>
      <c r="F37" s="287"/>
      <c r="G37" s="320"/>
      <c r="H37" s="320"/>
      <c r="I37" s="321"/>
      <c r="J37" s="320"/>
      <c r="K37" s="320"/>
      <c r="L37" s="312"/>
    </row>
    <row r="38" spans="1:12" ht="15.75">
      <c r="A38" s="314"/>
      <c r="B38" s="435" t="s">
        <v>295</v>
      </c>
      <c r="C38" s="436"/>
      <c r="D38" s="436"/>
      <c r="E38" s="436"/>
      <c r="F38" s="437"/>
      <c r="G38" s="353"/>
      <c r="H38" s="318"/>
      <c r="I38" s="319"/>
      <c r="J38" s="318"/>
      <c r="K38" s="318"/>
      <c r="L38" s="311" t="s">
        <v>666</v>
      </c>
    </row>
    <row r="39" spans="1:12" ht="15.75">
      <c r="A39" s="278">
        <v>7</v>
      </c>
      <c r="B39" s="113" t="s">
        <v>567</v>
      </c>
      <c r="C39" s="79"/>
      <c r="D39" s="79"/>
      <c r="E39" s="79"/>
      <c r="F39" s="287"/>
      <c r="G39" s="318"/>
      <c r="H39" s="318"/>
      <c r="I39" s="318"/>
      <c r="J39" s="318"/>
      <c r="K39" s="318"/>
      <c r="L39" s="311" t="s">
        <v>667</v>
      </c>
    </row>
    <row r="40" spans="1:12" ht="15.75">
      <c r="A40" s="278"/>
      <c r="B40" s="113" t="s">
        <v>568</v>
      </c>
      <c r="C40" s="79"/>
      <c r="D40" s="79"/>
      <c r="E40" s="334">
        <v>7950002</v>
      </c>
      <c r="F40" s="287"/>
      <c r="G40" s="327">
        <v>2500</v>
      </c>
      <c r="H40" s="326">
        <v>2500</v>
      </c>
      <c r="I40" s="325">
        <f>H40*100/G40</f>
        <v>100</v>
      </c>
      <c r="J40" s="326">
        <f>H40-G40</f>
        <v>0</v>
      </c>
      <c r="K40" s="326">
        <f>I40/100</f>
        <v>1</v>
      </c>
      <c r="L40" s="311" t="s">
        <v>701</v>
      </c>
    </row>
    <row r="41" spans="1:12" ht="15.75">
      <c r="A41" s="278"/>
      <c r="B41" s="289"/>
      <c r="C41" s="281"/>
      <c r="D41" s="281"/>
      <c r="E41" s="281"/>
      <c r="F41" s="282"/>
      <c r="G41" s="322"/>
      <c r="H41" s="322"/>
      <c r="I41" s="322"/>
      <c r="J41" s="322"/>
      <c r="K41" s="320"/>
      <c r="L41" s="312"/>
    </row>
    <row r="42" spans="1:12" ht="15.75">
      <c r="A42" s="348"/>
      <c r="B42" s="438" t="s">
        <v>297</v>
      </c>
      <c r="C42" s="439"/>
      <c r="D42" s="439"/>
      <c r="E42" s="439"/>
      <c r="F42" s="440"/>
      <c r="G42" s="338"/>
      <c r="H42" s="291"/>
      <c r="I42" s="288"/>
      <c r="J42" s="338"/>
      <c r="K42" s="338"/>
      <c r="L42" s="272" t="s">
        <v>666</v>
      </c>
    </row>
    <row r="43" spans="1:12" ht="15.75">
      <c r="A43" s="277">
        <v>8</v>
      </c>
      <c r="B43" s="113" t="s">
        <v>566</v>
      </c>
      <c r="C43" s="79"/>
      <c r="D43" s="79"/>
      <c r="E43" s="334">
        <v>7950034</v>
      </c>
      <c r="F43" s="287"/>
      <c r="G43" s="327">
        <v>375</v>
      </c>
      <c r="H43" s="326">
        <v>375</v>
      </c>
      <c r="I43" s="325">
        <f>H43*100/G43</f>
        <v>100</v>
      </c>
      <c r="J43" s="326">
        <f>H43-G43</f>
        <v>0</v>
      </c>
      <c r="K43" s="326">
        <f>I43/100</f>
        <v>1</v>
      </c>
      <c r="L43" s="272" t="s">
        <v>667</v>
      </c>
    </row>
    <row r="44" spans="1:12" ht="15.75">
      <c r="A44" s="277"/>
      <c r="B44" s="113" t="s">
        <v>418</v>
      </c>
      <c r="C44" s="79"/>
      <c r="D44" s="79"/>
      <c r="E44" s="79"/>
      <c r="F44" s="287"/>
      <c r="G44" s="338"/>
      <c r="H44" s="338"/>
      <c r="I44" s="288"/>
      <c r="J44" s="338"/>
      <c r="K44" s="338"/>
      <c r="L44" s="272" t="s">
        <v>701</v>
      </c>
    </row>
    <row r="45" spans="1:12" ht="15.75">
      <c r="A45" s="349"/>
      <c r="B45" s="113" t="s">
        <v>584</v>
      </c>
      <c r="C45" s="79"/>
      <c r="D45" s="79"/>
      <c r="E45" s="79" t="s">
        <v>714</v>
      </c>
      <c r="F45" s="287"/>
      <c r="G45" s="290"/>
      <c r="H45" s="290"/>
      <c r="I45" s="290"/>
      <c r="J45" s="290"/>
      <c r="K45" s="339"/>
      <c r="L45" s="279"/>
    </row>
    <row r="46" spans="1:12" ht="15.75">
      <c r="A46" s="278"/>
      <c r="B46" s="435" t="s">
        <v>717</v>
      </c>
      <c r="C46" s="436"/>
      <c r="D46" s="436"/>
      <c r="E46" s="436"/>
      <c r="F46" s="437"/>
      <c r="G46" s="338"/>
      <c r="H46" s="338"/>
      <c r="I46" s="288"/>
      <c r="J46" s="338"/>
      <c r="K46" s="338"/>
      <c r="L46" s="311" t="s">
        <v>666</v>
      </c>
    </row>
    <row r="47" spans="1:12" ht="15.75">
      <c r="A47" s="278">
        <v>9</v>
      </c>
      <c r="B47" s="113" t="s">
        <v>93</v>
      </c>
      <c r="C47" s="79"/>
      <c r="D47" s="79"/>
      <c r="E47" s="79"/>
      <c r="F47" s="287"/>
      <c r="G47" s="327">
        <v>2687</v>
      </c>
      <c r="H47" s="326">
        <v>2687</v>
      </c>
      <c r="I47" s="325">
        <f>H47*100/G47</f>
        <v>100</v>
      </c>
      <c r="J47" s="326">
        <f>H47-G47</f>
        <v>0</v>
      </c>
      <c r="K47" s="326">
        <f>I47/100</f>
        <v>1</v>
      </c>
      <c r="L47" s="311" t="s">
        <v>667</v>
      </c>
    </row>
    <row r="48" spans="1:12" ht="15.75">
      <c r="A48" s="278"/>
      <c r="B48" s="113" t="s">
        <v>427</v>
      </c>
      <c r="C48" s="79"/>
      <c r="D48" s="79"/>
      <c r="E48" s="79"/>
      <c r="F48" s="287"/>
      <c r="G48" s="338"/>
      <c r="H48" s="338"/>
      <c r="I48" s="288"/>
      <c r="J48" s="338"/>
      <c r="K48" s="338"/>
      <c r="L48" s="311" t="s">
        <v>701</v>
      </c>
    </row>
    <row r="49" spans="1:12" ht="15.75">
      <c r="A49" s="278"/>
      <c r="B49" s="113" t="s">
        <v>419</v>
      </c>
      <c r="C49" s="79"/>
      <c r="D49" s="79"/>
      <c r="E49" s="79"/>
      <c r="F49" s="287"/>
      <c r="G49" s="338"/>
      <c r="H49" s="338"/>
      <c r="I49" s="338"/>
      <c r="J49" s="338"/>
      <c r="K49" s="338"/>
      <c r="L49" s="311"/>
    </row>
    <row r="50" spans="1:12" ht="15.75">
      <c r="A50" s="278"/>
      <c r="B50" s="113" t="s">
        <v>420</v>
      </c>
      <c r="C50" s="79"/>
      <c r="D50" s="79"/>
      <c r="E50" s="334">
        <v>7950007</v>
      </c>
      <c r="F50" s="287"/>
      <c r="G50" s="290"/>
      <c r="H50" s="339"/>
      <c r="I50" s="339"/>
      <c r="J50" s="339"/>
      <c r="K50" s="339"/>
      <c r="L50" s="312"/>
    </row>
    <row r="51" spans="1:12" ht="15.75">
      <c r="A51" s="348"/>
      <c r="B51" s="435" t="s">
        <v>718</v>
      </c>
      <c r="C51" s="436"/>
      <c r="D51" s="436"/>
      <c r="E51" s="436"/>
      <c r="F51" s="437"/>
      <c r="G51" s="338"/>
      <c r="H51" s="338"/>
      <c r="I51" s="288"/>
      <c r="J51" s="338"/>
      <c r="K51" s="338"/>
      <c r="L51" s="272"/>
    </row>
    <row r="52" spans="1:12" ht="15.75">
      <c r="A52" s="277">
        <v>10</v>
      </c>
      <c r="B52" s="113" t="s">
        <v>518</v>
      </c>
      <c r="C52" s="79"/>
      <c r="D52" s="79"/>
      <c r="E52" s="79"/>
      <c r="F52" s="287"/>
      <c r="G52" s="327">
        <v>1216</v>
      </c>
      <c r="H52" s="326">
        <v>67.5</v>
      </c>
      <c r="I52" s="325">
        <f>H52*100/G52</f>
        <v>5.550986842105263</v>
      </c>
      <c r="J52" s="326">
        <f>H52-G52</f>
        <v>-1148.5</v>
      </c>
      <c r="K52" s="326">
        <f>I52/100</f>
        <v>0.05550986842105263</v>
      </c>
      <c r="L52" s="272" t="s">
        <v>679</v>
      </c>
    </row>
    <row r="53" spans="1:12" ht="15.75">
      <c r="A53" s="277"/>
      <c r="B53" s="113" t="s">
        <v>421</v>
      </c>
      <c r="C53" s="79"/>
      <c r="D53" s="79"/>
      <c r="E53" s="79"/>
      <c r="F53" s="287"/>
      <c r="G53" s="338"/>
      <c r="H53" s="338"/>
      <c r="I53" s="338"/>
      <c r="J53" s="338"/>
      <c r="K53" s="338"/>
      <c r="L53" s="272" t="s">
        <v>703</v>
      </c>
    </row>
    <row r="54" spans="1:12" ht="15.75">
      <c r="A54" s="349"/>
      <c r="B54" s="289"/>
      <c r="C54" s="281"/>
      <c r="D54" s="281"/>
      <c r="E54" s="335">
        <v>7950040</v>
      </c>
      <c r="F54" s="282"/>
      <c r="G54" s="290"/>
      <c r="H54" s="290"/>
      <c r="I54" s="290"/>
      <c r="J54" s="290"/>
      <c r="K54" s="339"/>
      <c r="L54" s="279" t="s">
        <v>702</v>
      </c>
    </row>
    <row r="55" spans="1:12" ht="15.75">
      <c r="A55" s="277"/>
      <c r="B55" s="435" t="s">
        <v>719</v>
      </c>
      <c r="C55" s="436"/>
      <c r="D55" s="436"/>
      <c r="E55" s="436"/>
      <c r="F55" s="437"/>
      <c r="G55" s="338"/>
      <c r="H55" s="291"/>
      <c r="I55" s="288"/>
      <c r="J55" s="338"/>
      <c r="K55" s="338"/>
      <c r="L55" s="272"/>
    </row>
    <row r="56" spans="1:12" ht="15.75">
      <c r="A56" s="277">
        <v>11</v>
      </c>
      <c r="B56" s="113" t="s">
        <v>113</v>
      </c>
      <c r="C56" s="79"/>
      <c r="D56" s="79"/>
      <c r="E56" s="79"/>
      <c r="F56" s="287"/>
      <c r="G56" s="327">
        <v>3520</v>
      </c>
      <c r="H56" s="326">
        <v>685.8</v>
      </c>
      <c r="I56" s="325">
        <f>H56*100/G56</f>
        <v>19.482954545454547</v>
      </c>
      <c r="J56" s="326">
        <f>H56-G56</f>
        <v>-2834.2</v>
      </c>
      <c r="K56" s="326">
        <f>I56/100</f>
        <v>0.19482954545454548</v>
      </c>
      <c r="L56" s="272" t="s">
        <v>672</v>
      </c>
    </row>
    <row r="57" spans="1:12" ht="15.75">
      <c r="A57" s="277"/>
      <c r="B57" s="113" t="s">
        <v>106</v>
      </c>
      <c r="C57" s="79"/>
      <c r="D57" s="79"/>
      <c r="E57" s="79"/>
      <c r="F57" s="287"/>
      <c r="G57" s="338"/>
      <c r="H57" s="338"/>
      <c r="I57" s="338"/>
      <c r="J57" s="288"/>
      <c r="K57" s="338"/>
      <c r="L57" s="272" t="s">
        <v>704</v>
      </c>
    </row>
    <row r="58" spans="1:12" ht="15.75">
      <c r="A58" s="277"/>
      <c r="B58" s="113" t="s">
        <v>422</v>
      </c>
      <c r="C58" s="79"/>
      <c r="D58" s="79"/>
      <c r="E58" s="334">
        <v>7950041</v>
      </c>
      <c r="F58" s="287"/>
      <c r="G58" s="338"/>
      <c r="H58" s="338"/>
      <c r="I58" s="288"/>
      <c r="J58" s="338"/>
      <c r="K58" s="338"/>
      <c r="L58" s="272" t="s">
        <v>701</v>
      </c>
    </row>
    <row r="59" spans="1:12" ht="15.75">
      <c r="A59" s="277"/>
      <c r="B59" s="113" t="s">
        <v>680</v>
      </c>
      <c r="C59" s="79"/>
      <c r="D59" s="79"/>
      <c r="E59" s="79"/>
      <c r="F59" s="287"/>
      <c r="G59" s="292"/>
      <c r="H59" s="292"/>
      <c r="I59" s="338"/>
      <c r="J59" s="338"/>
      <c r="K59" s="338"/>
      <c r="L59" s="272"/>
    </row>
    <row r="60" spans="1:12" ht="15.75">
      <c r="A60" s="348"/>
      <c r="B60" s="436" t="s">
        <v>664</v>
      </c>
      <c r="C60" s="436"/>
      <c r="D60" s="436"/>
      <c r="E60" s="436"/>
      <c r="F60" s="436"/>
      <c r="G60" s="342">
        <v>481</v>
      </c>
      <c r="H60" s="343">
        <v>1060</v>
      </c>
      <c r="I60" s="344">
        <f>H60*100/G60</f>
        <v>220.37422037422039</v>
      </c>
      <c r="J60" s="343">
        <f>H60-G60</f>
        <v>579</v>
      </c>
      <c r="K60" s="343">
        <f>I60/100</f>
        <v>2.2037422037422036</v>
      </c>
      <c r="L60" s="323" t="s">
        <v>666</v>
      </c>
    </row>
    <row r="61" spans="1:12" ht="31.5" customHeight="1">
      <c r="A61" s="277">
        <v>12</v>
      </c>
      <c r="B61" s="444" t="s">
        <v>694</v>
      </c>
      <c r="C61" s="444"/>
      <c r="D61" s="444"/>
      <c r="E61" s="444"/>
      <c r="F61" s="444"/>
      <c r="G61" s="338"/>
      <c r="H61" s="338"/>
      <c r="I61" s="338"/>
      <c r="J61" s="326"/>
      <c r="K61" s="326"/>
      <c r="L61" s="345" t="s">
        <v>705</v>
      </c>
    </row>
    <row r="62" spans="1:12" ht="15.75">
      <c r="A62" s="277"/>
      <c r="B62" s="444"/>
      <c r="C62" s="444"/>
      <c r="D62" s="444"/>
      <c r="E62" s="444"/>
      <c r="F62" s="444"/>
      <c r="G62" s="338"/>
      <c r="H62" s="338"/>
      <c r="I62" s="338"/>
      <c r="J62" s="338"/>
      <c r="K62" s="338"/>
      <c r="L62" s="272"/>
    </row>
    <row r="63" spans="1:12" ht="15.75">
      <c r="A63" s="349"/>
      <c r="B63" s="446"/>
      <c r="C63" s="446"/>
      <c r="D63" s="446"/>
      <c r="E63" s="446"/>
      <c r="F63" s="446"/>
      <c r="G63" s="290"/>
      <c r="H63" s="290"/>
      <c r="I63" s="290"/>
      <c r="J63" s="339"/>
      <c r="K63" s="339"/>
      <c r="L63" s="279"/>
    </row>
    <row r="64" spans="1:12" ht="15.75">
      <c r="A64" s="277"/>
      <c r="B64" s="435" t="s">
        <v>720</v>
      </c>
      <c r="C64" s="436"/>
      <c r="D64" s="436"/>
      <c r="E64" s="436"/>
      <c r="F64" s="437"/>
      <c r="G64" s="338"/>
      <c r="H64" s="338"/>
      <c r="I64" s="288"/>
      <c r="J64" s="338"/>
      <c r="K64" s="338"/>
      <c r="L64" s="272"/>
    </row>
    <row r="65" spans="1:12" ht="15.75">
      <c r="A65" s="277">
        <v>13</v>
      </c>
      <c r="B65" s="113" t="s">
        <v>119</v>
      </c>
      <c r="C65" s="79"/>
      <c r="D65" s="79"/>
      <c r="E65" s="79"/>
      <c r="F65" s="287"/>
      <c r="G65" s="327">
        <v>1089</v>
      </c>
      <c r="H65" s="326">
        <v>752.2</v>
      </c>
      <c r="I65" s="325">
        <f>H65*100/G65</f>
        <v>69.07254361799816</v>
      </c>
      <c r="J65" s="326">
        <f>H65-G65</f>
        <v>-336.79999999999995</v>
      </c>
      <c r="K65" s="326">
        <f>I65/100</f>
        <v>0.6907254361799816</v>
      </c>
      <c r="L65" s="272" t="s">
        <v>669</v>
      </c>
    </row>
    <row r="66" spans="1:12" ht="15.75">
      <c r="A66" s="277"/>
      <c r="B66" s="113" t="s">
        <v>424</v>
      </c>
      <c r="C66" s="79"/>
      <c r="D66" s="79"/>
      <c r="E66" s="79"/>
      <c r="F66" s="287"/>
      <c r="G66" s="338"/>
      <c r="H66" s="338"/>
      <c r="I66" s="338"/>
      <c r="J66" s="288"/>
      <c r="K66" s="338"/>
      <c r="L66" s="272" t="s">
        <v>564</v>
      </c>
    </row>
    <row r="67" spans="1:12" ht="15.75">
      <c r="A67" s="277"/>
      <c r="B67" s="113"/>
      <c r="C67" s="79"/>
      <c r="D67" s="79"/>
      <c r="E67" s="334">
        <v>7950017</v>
      </c>
      <c r="F67" s="287"/>
      <c r="G67" s="338"/>
      <c r="H67" s="338"/>
      <c r="I67" s="288"/>
      <c r="J67" s="288"/>
      <c r="K67" s="338"/>
      <c r="L67" s="272" t="s">
        <v>701</v>
      </c>
    </row>
    <row r="68" spans="1:12" ht="15.75">
      <c r="A68" s="277"/>
      <c r="B68" s="289"/>
      <c r="C68" s="281"/>
      <c r="D68" s="281"/>
      <c r="E68" s="281"/>
      <c r="F68" s="282"/>
      <c r="G68" s="290"/>
      <c r="H68" s="290"/>
      <c r="I68" s="290"/>
      <c r="J68" s="339"/>
      <c r="K68" s="339"/>
      <c r="L68" s="279"/>
    </row>
    <row r="69" spans="1:12" ht="15.75" customHeight="1">
      <c r="A69" s="348"/>
      <c r="B69" s="441" t="s">
        <v>721</v>
      </c>
      <c r="C69" s="442"/>
      <c r="D69" s="442"/>
      <c r="E69" s="442"/>
      <c r="F69" s="299"/>
      <c r="G69" s="338"/>
      <c r="H69" s="338"/>
      <c r="I69" s="288"/>
      <c r="J69" s="338"/>
      <c r="K69" s="338"/>
      <c r="L69" s="272"/>
    </row>
    <row r="70" spans="1:12" ht="15.75">
      <c r="A70" s="277">
        <v>14</v>
      </c>
      <c r="B70" s="443"/>
      <c r="C70" s="444"/>
      <c r="D70" s="444"/>
      <c r="E70" s="444"/>
      <c r="F70" s="297"/>
      <c r="G70" s="327">
        <v>933.5</v>
      </c>
      <c r="H70" s="326">
        <v>829.6</v>
      </c>
      <c r="I70" s="325">
        <f>H70*100/G70</f>
        <v>88.86984467059453</v>
      </c>
      <c r="J70" s="326">
        <f>H70-G70</f>
        <v>-103.89999999999998</v>
      </c>
      <c r="K70" s="326">
        <f>I70/100</f>
        <v>0.8886984467059453</v>
      </c>
      <c r="L70" s="311" t="s">
        <v>666</v>
      </c>
    </row>
    <row r="71" spans="1:12" ht="15.75">
      <c r="A71" s="277"/>
      <c r="B71" s="443"/>
      <c r="C71" s="444"/>
      <c r="D71" s="444"/>
      <c r="E71" s="444"/>
      <c r="F71" s="297"/>
      <c r="G71" s="338"/>
      <c r="H71" s="338"/>
      <c r="I71" s="288"/>
      <c r="J71" s="338"/>
      <c r="K71" s="338"/>
      <c r="L71" s="311" t="s">
        <v>667</v>
      </c>
    </row>
    <row r="72" spans="1:12" ht="15.75">
      <c r="A72" s="277"/>
      <c r="B72" s="443"/>
      <c r="C72" s="444"/>
      <c r="D72" s="444"/>
      <c r="E72" s="444"/>
      <c r="F72" s="297"/>
      <c r="G72" s="292"/>
      <c r="H72" s="292"/>
      <c r="I72" s="288"/>
      <c r="J72" s="338"/>
      <c r="K72" s="338"/>
      <c r="L72" s="311" t="s">
        <v>701</v>
      </c>
    </row>
    <row r="73" spans="1:12" ht="15" customHeight="1">
      <c r="A73" s="277"/>
      <c r="B73" s="445"/>
      <c r="C73" s="446"/>
      <c r="D73" s="446"/>
      <c r="E73" s="446"/>
      <c r="F73" s="298"/>
      <c r="G73" s="290"/>
      <c r="H73" s="290"/>
      <c r="I73" s="290"/>
      <c r="J73" s="339"/>
      <c r="K73" s="339"/>
      <c r="L73" s="279"/>
    </row>
    <row r="74" spans="1:12" ht="15.75" customHeight="1" hidden="1">
      <c r="A74" s="348"/>
      <c r="B74" s="435" t="s">
        <v>587</v>
      </c>
      <c r="C74" s="436"/>
      <c r="D74" s="436"/>
      <c r="E74" s="436"/>
      <c r="F74" s="437"/>
      <c r="G74" s="338"/>
      <c r="H74" s="338"/>
      <c r="I74" s="288"/>
      <c r="J74" s="338"/>
      <c r="K74" s="338"/>
      <c r="L74" s="272"/>
    </row>
    <row r="75" spans="1:12" ht="15.75" hidden="1">
      <c r="A75" s="277">
        <v>16</v>
      </c>
      <c r="B75" s="113"/>
      <c r="C75" s="79"/>
      <c r="D75" s="79"/>
      <c r="E75" s="80">
        <v>7950021</v>
      </c>
      <c r="F75" s="287"/>
      <c r="G75" s="327">
        <v>0</v>
      </c>
      <c r="H75" s="326">
        <v>0</v>
      </c>
      <c r="I75" s="325" t="e">
        <f>H75*100/G75</f>
        <v>#DIV/0!</v>
      </c>
      <c r="J75" s="326">
        <f>H75-G75</f>
        <v>0</v>
      </c>
      <c r="K75" s="326" t="e">
        <f>I75/100</f>
        <v>#DIV/0!</v>
      </c>
      <c r="L75" s="272"/>
    </row>
    <row r="76" spans="1:12" ht="15.75" hidden="1">
      <c r="A76" s="277"/>
      <c r="B76" s="113" t="s">
        <v>585</v>
      </c>
      <c r="C76" s="79"/>
      <c r="D76" s="79"/>
      <c r="E76" s="79"/>
      <c r="F76" s="287"/>
      <c r="G76" s="338"/>
      <c r="H76" s="338"/>
      <c r="I76" s="338"/>
      <c r="J76" s="288"/>
      <c r="K76" s="338"/>
      <c r="L76" s="272"/>
    </row>
    <row r="77" spans="1:12" ht="15.75" hidden="1">
      <c r="A77" s="277"/>
      <c r="B77" s="113" t="s">
        <v>586</v>
      </c>
      <c r="C77" s="79"/>
      <c r="D77" s="79"/>
      <c r="E77" s="79"/>
      <c r="F77" s="287"/>
      <c r="G77" s="290"/>
      <c r="H77" s="290"/>
      <c r="I77" s="290"/>
      <c r="J77" s="339"/>
      <c r="K77" s="339"/>
      <c r="L77" s="279"/>
    </row>
    <row r="78" spans="1:12" ht="15.75">
      <c r="A78" s="348"/>
      <c r="B78" s="435" t="s">
        <v>722</v>
      </c>
      <c r="C78" s="436"/>
      <c r="D78" s="436"/>
      <c r="E78" s="436"/>
      <c r="F78" s="437"/>
      <c r="G78" s="338"/>
      <c r="H78" s="338"/>
      <c r="I78" s="288"/>
      <c r="J78" s="338"/>
      <c r="K78" s="338"/>
      <c r="L78" s="311" t="s">
        <v>666</v>
      </c>
    </row>
    <row r="79" spans="1:12" ht="15.75">
      <c r="A79" s="277">
        <v>15</v>
      </c>
      <c r="B79" s="293" t="s">
        <v>453</v>
      </c>
      <c r="C79" s="79"/>
      <c r="D79" s="79"/>
      <c r="E79" s="79"/>
      <c r="F79" s="287"/>
      <c r="G79" s="327">
        <v>6500</v>
      </c>
      <c r="H79" s="326">
        <v>7021.1</v>
      </c>
      <c r="I79" s="325">
        <f>H79*100/G79</f>
        <v>108.01692307692308</v>
      </c>
      <c r="J79" s="326">
        <f>H79-G79</f>
        <v>521.1000000000004</v>
      </c>
      <c r="K79" s="326">
        <f>I79/100</f>
        <v>1.0801692307692308</v>
      </c>
      <c r="L79" s="311" t="s">
        <v>667</v>
      </c>
    </row>
    <row r="80" spans="1:12" ht="15.75">
      <c r="A80" s="277"/>
      <c r="B80" s="293" t="s">
        <v>588</v>
      </c>
      <c r="C80" s="79"/>
      <c r="D80" s="79"/>
      <c r="E80" s="79"/>
      <c r="F80" s="287"/>
      <c r="G80" s="338"/>
      <c r="H80" s="338"/>
      <c r="I80" s="288"/>
      <c r="J80" s="338"/>
      <c r="K80" s="338"/>
      <c r="L80" s="311" t="s">
        <v>701</v>
      </c>
    </row>
    <row r="81" spans="1:12" ht="15.75">
      <c r="A81" s="349"/>
      <c r="B81" s="293"/>
      <c r="C81" s="79"/>
      <c r="D81" s="79"/>
      <c r="E81" s="334">
        <v>7950027</v>
      </c>
      <c r="F81" s="287"/>
      <c r="G81" s="339"/>
      <c r="H81" s="339"/>
      <c r="I81" s="294"/>
      <c r="J81" s="339"/>
      <c r="K81" s="339"/>
      <c r="L81" s="279"/>
    </row>
    <row r="82" spans="1:12" ht="15.75">
      <c r="A82" s="278"/>
      <c r="B82" s="435" t="s">
        <v>591</v>
      </c>
      <c r="C82" s="436"/>
      <c r="D82" s="436"/>
      <c r="E82" s="436"/>
      <c r="F82" s="437"/>
      <c r="G82" s="338"/>
      <c r="H82" s="338"/>
      <c r="I82" s="288"/>
      <c r="J82" s="338"/>
      <c r="K82" s="338"/>
      <c r="L82" s="311" t="s">
        <v>666</v>
      </c>
    </row>
    <row r="83" spans="1:12" ht="15.75">
      <c r="A83" s="278">
        <v>16</v>
      </c>
      <c r="B83" s="113" t="s">
        <v>589</v>
      </c>
      <c r="C83" s="79"/>
      <c r="D83" s="79"/>
      <c r="E83" s="334">
        <v>7950032</v>
      </c>
      <c r="F83" s="287"/>
      <c r="G83" s="327">
        <v>1337.2</v>
      </c>
      <c r="H83" s="326">
        <v>1337.2</v>
      </c>
      <c r="I83" s="325">
        <f>H83*100/G83</f>
        <v>100</v>
      </c>
      <c r="J83" s="326">
        <f>H83-G83</f>
        <v>0</v>
      </c>
      <c r="K83" s="326">
        <f>I83/100</f>
        <v>1</v>
      </c>
      <c r="L83" s="311" t="s">
        <v>667</v>
      </c>
    </row>
    <row r="84" spans="1:12" ht="15.75">
      <c r="A84" s="278"/>
      <c r="B84" s="113" t="s">
        <v>457</v>
      </c>
      <c r="C84" s="79"/>
      <c r="D84" s="79"/>
      <c r="E84" s="79"/>
      <c r="F84" s="287"/>
      <c r="G84" s="338"/>
      <c r="H84" s="338"/>
      <c r="I84" s="288"/>
      <c r="J84" s="338"/>
      <c r="K84" s="338"/>
      <c r="L84" s="311" t="s">
        <v>701</v>
      </c>
    </row>
    <row r="85" spans="1:12" ht="15.75">
      <c r="A85" s="283"/>
      <c r="B85" s="280" t="s">
        <v>590</v>
      </c>
      <c r="C85" s="281"/>
      <c r="D85" s="281"/>
      <c r="E85" s="281" t="s">
        <v>716</v>
      </c>
      <c r="F85" s="282"/>
      <c r="G85" s="290"/>
      <c r="H85" s="290"/>
      <c r="I85" s="295"/>
      <c r="J85" s="339"/>
      <c r="K85" s="339"/>
      <c r="L85" s="312"/>
    </row>
    <row r="86" spans="1:12" ht="15.75">
      <c r="A86" s="314"/>
      <c r="B86" s="435" t="s">
        <v>723</v>
      </c>
      <c r="C86" s="436"/>
      <c r="D86" s="436"/>
      <c r="E86" s="436"/>
      <c r="F86" s="437"/>
      <c r="G86" s="338"/>
      <c r="H86" s="291"/>
      <c r="I86" s="288"/>
      <c r="J86" s="338"/>
      <c r="K86" s="338"/>
      <c r="L86" s="323" t="s">
        <v>669</v>
      </c>
    </row>
    <row r="87" spans="1:12" ht="15.75">
      <c r="A87" s="278">
        <v>17</v>
      </c>
      <c r="B87" s="113" t="s">
        <v>592</v>
      </c>
      <c r="C87" s="79"/>
      <c r="D87" s="79"/>
      <c r="E87" s="79"/>
      <c r="F87" s="287"/>
      <c r="G87" s="327">
        <v>30</v>
      </c>
      <c r="H87" s="326">
        <v>19.9</v>
      </c>
      <c r="I87" s="325">
        <f>H87*100/G87</f>
        <v>66.33333333333333</v>
      </c>
      <c r="J87" s="326">
        <f>H87-G87</f>
        <v>-10.100000000000001</v>
      </c>
      <c r="K87" s="326">
        <f>I87/100</f>
        <v>0.6633333333333333</v>
      </c>
      <c r="L87" s="311" t="s">
        <v>670</v>
      </c>
    </row>
    <row r="88" spans="1:12" ht="15.75">
      <c r="A88" s="278"/>
      <c r="B88" s="113" t="s">
        <v>593</v>
      </c>
      <c r="C88" s="79"/>
      <c r="D88" s="79"/>
      <c r="E88" s="334">
        <v>7950026</v>
      </c>
      <c r="F88" s="287"/>
      <c r="G88" s="338"/>
      <c r="H88" s="338"/>
      <c r="I88" s="288"/>
      <c r="J88" s="338"/>
      <c r="K88" s="338"/>
      <c r="L88" s="311" t="s">
        <v>701</v>
      </c>
    </row>
    <row r="89" spans="1:12" ht="15.75">
      <c r="A89" s="283"/>
      <c r="B89" s="280" t="s">
        <v>594</v>
      </c>
      <c r="C89" s="281"/>
      <c r="D89" s="281"/>
      <c r="E89" s="281"/>
      <c r="F89" s="282"/>
      <c r="G89" s="290"/>
      <c r="H89" s="290"/>
      <c r="I89" s="295"/>
      <c r="J89" s="339"/>
      <c r="K89" s="339"/>
      <c r="L89" s="312"/>
    </row>
    <row r="90" spans="1:12" ht="15.75">
      <c r="A90" s="277"/>
      <c r="B90" s="435" t="s">
        <v>724</v>
      </c>
      <c r="C90" s="436"/>
      <c r="D90" s="436"/>
      <c r="E90" s="436"/>
      <c r="F90" s="437"/>
      <c r="G90" s="338"/>
      <c r="H90" s="338"/>
      <c r="I90" s="288"/>
      <c r="J90" s="338"/>
      <c r="K90" s="338"/>
      <c r="L90" s="272"/>
    </row>
    <row r="91" spans="1:12" ht="15.75">
      <c r="A91" s="277">
        <v>18</v>
      </c>
      <c r="B91" s="113" t="s">
        <v>463</v>
      </c>
      <c r="C91" s="79"/>
      <c r="D91" s="79"/>
      <c r="E91" s="79"/>
      <c r="F91" s="287"/>
      <c r="G91" s="327">
        <v>450</v>
      </c>
      <c r="H91" s="326">
        <v>578.7</v>
      </c>
      <c r="I91" s="325">
        <f>H91*100/G91</f>
        <v>128.60000000000002</v>
      </c>
      <c r="J91" s="326">
        <f>H91-G91</f>
        <v>128.70000000000005</v>
      </c>
      <c r="K91" s="326">
        <f>I91/100</f>
        <v>1.2860000000000003</v>
      </c>
      <c r="L91" s="272" t="s">
        <v>666</v>
      </c>
    </row>
    <row r="92" spans="1:12" ht="15.75">
      <c r="A92" s="277"/>
      <c r="B92" s="113" t="s">
        <v>464</v>
      </c>
      <c r="C92" s="79"/>
      <c r="D92" s="79"/>
      <c r="E92" s="79"/>
      <c r="F92" s="287"/>
      <c r="G92" s="338"/>
      <c r="H92" s="338"/>
      <c r="I92" s="288"/>
      <c r="J92" s="338"/>
      <c r="K92" s="338"/>
      <c r="L92" s="272" t="s">
        <v>667</v>
      </c>
    </row>
    <row r="93" spans="1:12" ht="15.75">
      <c r="A93" s="277"/>
      <c r="B93" s="113" t="s">
        <v>595</v>
      </c>
      <c r="C93" s="79"/>
      <c r="D93" s="79"/>
      <c r="E93" s="79"/>
      <c r="F93" s="287"/>
      <c r="G93" s="338"/>
      <c r="H93" s="338"/>
      <c r="I93" s="288"/>
      <c r="J93" s="338"/>
      <c r="K93" s="338"/>
      <c r="L93" s="272" t="s">
        <v>701</v>
      </c>
    </row>
    <row r="94" spans="1:12" ht="15.75">
      <c r="A94" s="349"/>
      <c r="B94" s="289"/>
      <c r="C94" s="281"/>
      <c r="D94" s="281"/>
      <c r="E94" s="335">
        <v>7950030</v>
      </c>
      <c r="F94" s="282"/>
      <c r="G94" s="339"/>
      <c r="H94" s="339"/>
      <c r="I94" s="294"/>
      <c r="J94" s="339"/>
      <c r="K94" s="339"/>
      <c r="L94" s="279"/>
    </row>
    <row r="95" spans="1:12" ht="15.75">
      <c r="A95" s="277"/>
      <c r="B95" s="435" t="s">
        <v>597</v>
      </c>
      <c r="C95" s="436"/>
      <c r="D95" s="436"/>
      <c r="E95" s="436"/>
      <c r="F95" s="437"/>
      <c r="G95" s="338"/>
      <c r="H95" s="291"/>
      <c r="I95" s="288"/>
      <c r="J95" s="338"/>
      <c r="K95" s="338"/>
      <c r="L95" s="323" t="s">
        <v>684</v>
      </c>
    </row>
    <row r="96" spans="1:12" ht="15.75">
      <c r="A96" s="277">
        <v>19</v>
      </c>
      <c r="B96" s="113" t="s">
        <v>565</v>
      </c>
      <c r="C96" s="79"/>
      <c r="D96" s="79"/>
      <c r="E96" s="79"/>
      <c r="F96" s="287"/>
      <c r="G96" s="327">
        <v>726.2</v>
      </c>
      <c r="H96" s="326">
        <v>726.2</v>
      </c>
      <c r="I96" s="325">
        <f>H96*100/G96</f>
        <v>100</v>
      </c>
      <c r="J96" s="326">
        <f>H96-G96</f>
        <v>0</v>
      </c>
      <c r="K96" s="326">
        <f>I96/100</f>
        <v>1</v>
      </c>
      <c r="L96" s="311" t="s">
        <v>667</v>
      </c>
    </row>
    <row r="97" spans="1:12" ht="15.75">
      <c r="A97" s="277"/>
      <c r="B97" s="113" t="s">
        <v>596</v>
      </c>
      <c r="C97" s="79"/>
      <c r="D97" s="79"/>
      <c r="E97" s="79"/>
      <c r="F97" s="287"/>
      <c r="G97" s="338"/>
      <c r="H97" s="338"/>
      <c r="I97" s="288"/>
      <c r="J97" s="338"/>
      <c r="K97" s="338"/>
      <c r="L97" s="311" t="s">
        <v>701</v>
      </c>
    </row>
    <row r="98" spans="1:12" ht="15.75">
      <c r="A98" s="277"/>
      <c r="B98" s="289"/>
      <c r="C98" s="281"/>
      <c r="D98" s="281"/>
      <c r="E98" s="335">
        <v>7950036</v>
      </c>
      <c r="F98" s="282"/>
      <c r="G98" s="290"/>
      <c r="H98" s="290"/>
      <c r="I98" s="295"/>
      <c r="J98" s="339"/>
      <c r="K98" s="339"/>
      <c r="L98" s="279"/>
    </row>
    <row r="99" spans="1:12" ht="15.75">
      <c r="A99" s="348"/>
      <c r="B99" s="435" t="s">
        <v>725</v>
      </c>
      <c r="C99" s="436"/>
      <c r="D99" s="436"/>
      <c r="E99" s="436"/>
      <c r="F99" s="437"/>
      <c r="G99" s="338"/>
      <c r="H99" s="291"/>
      <c r="I99" s="291"/>
      <c r="J99" s="291"/>
      <c r="K99" s="338"/>
      <c r="L99" s="276" t="s">
        <v>672</v>
      </c>
    </row>
    <row r="100" spans="1:12" ht="15.75">
      <c r="A100" s="277">
        <v>20</v>
      </c>
      <c r="B100" s="293" t="s">
        <v>479</v>
      </c>
      <c r="C100" s="79"/>
      <c r="D100" s="79"/>
      <c r="E100" s="79"/>
      <c r="F100" s="287"/>
      <c r="G100" s="327">
        <v>2477</v>
      </c>
      <c r="H100" s="326">
        <v>803.7</v>
      </c>
      <c r="I100" s="325">
        <f>H100*100/G100</f>
        <v>32.446507872426324</v>
      </c>
      <c r="J100" s="326">
        <f>H100-G100</f>
        <v>-1673.3</v>
      </c>
      <c r="K100" s="326">
        <f>I100/100</f>
        <v>0.3244650787242632</v>
      </c>
      <c r="L100" s="272" t="s">
        <v>706</v>
      </c>
    </row>
    <row r="101" spans="1:12" ht="15.75">
      <c r="A101" s="277"/>
      <c r="B101" s="293" t="s">
        <v>598</v>
      </c>
      <c r="C101" s="79"/>
      <c r="D101" s="79"/>
      <c r="E101" s="79"/>
      <c r="F101" s="287"/>
      <c r="G101" s="338"/>
      <c r="H101" s="288"/>
      <c r="I101" s="338"/>
      <c r="J101" s="338"/>
      <c r="K101" s="338"/>
      <c r="L101" s="272" t="s">
        <v>707</v>
      </c>
    </row>
    <row r="102" spans="1:12" ht="15.75">
      <c r="A102" s="277"/>
      <c r="B102" s="293" t="s">
        <v>599</v>
      </c>
      <c r="C102" s="79"/>
      <c r="D102" s="79"/>
      <c r="E102" s="79"/>
      <c r="F102" s="287"/>
      <c r="G102" s="292"/>
      <c r="H102" s="292"/>
      <c r="I102" s="292"/>
      <c r="J102" s="338"/>
      <c r="K102" s="338"/>
      <c r="L102" s="279"/>
    </row>
    <row r="103" spans="1:12" ht="15.75" hidden="1">
      <c r="A103" s="348"/>
      <c r="B103" s="307" t="s">
        <v>600</v>
      </c>
      <c r="C103" s="274"/>
      <c r="D103" s="274"/>
      <c r="E103" s="275" t="s">
        <v>695</v>
      </c>
      <c r="F103" s="274"/>
      <c r="G103" s="304"/>
      <c r="H103" s="306"/>
      <c r="I103" s="304"/>
      <c r="J103" s="291"/>
      <c r="K103" s="305"/>
      <c r="L103" s="276" t="s">
        <v>687</v>
      </c>
    </row>
    <row r="104" spans="1:12" ht="15.75" hidden="1">
      <c r="A104" s="277">
        <v>22</v>
      </c>
      <c r="B104" s="300" t="s">
        <v>437</v>
      </c>
      <c r="C104" s="79"/>
      <c r="D104" s="79"/>
      <c r="E104" s="287"/>
      <c r="F104" s="79"/>
      <c r="G104" s="327">
        <v>0</v>
      </c>
      <c r="H104" s="326">
        <v>0</v>
      </c>
      <c r="I104" s="325">
        <v>0</v>
      </c>
      <c r="J104" s="326">
        <f>H104-G104</f>
        <v>0</v>
      </c>
      <c r="K104" s="326">
        <v>0</v>
      </c>
      <c r="L104" s="272" t="s">
        <v>688</v>
      </c>
    </row>
    <row r="105" spans="1:12" ht="15.75" hidden="1">
      <c r="A105" s="277"/>
      <c r="B105" s="300"/>
      <c r="C105" s="79"/>
      <c r="D105" s="79"/>
      <c r="E105" s="336">
        <v>7950014</v>
      </c>
      <c r="F105" s="79"/>
      <c r="G105" s="301"/>
      <c r="H105" s="292"/>
      <c r="I105" s="301"/>
      <c r="J105" s="338"/>
      <c r="K105" s="302"/>
      <c r="L105" s="279"/>
    </row>
    <row r="106" spans="1:12" ht="15.75">
      <c r="A106" s="314"/>
      <c r="B106" s="303" t="s">
        <v>601</v>
      </c>
      <c r="C106" s="274"/>
      <c r="D106" s="274"/>
      <c r="E106" s="310" t="s">
        <v>714</v>
      </c>
      <c r="F106" s="79"/>
      <c r="G106" s="306"/>
      <c r="H106" s="306"/>
      <c r="I106" s="306"/>
      <c r="J106" s="291"/>
      <c r="K106" s="291"/>
      <c r="L106" s="311" t="s">
        <v>666</v>
      </c>
    </row>
    <row r="107" spans="1:12" ht="15.75">
      <c r="A107" s="278">
        <v>21</v>
      </c>
      <c r="B107" s="293" t="s">
        <v>602</v>
      </c>
      <c r="C107" s="79"/>
      <c r="D107" s="79"/>
      <c r="E107" s="308"/>
      <c r="F107" s="79"/>
      <c r="G107" s="327">
        <v>4531.1</v>
      </c>
      <c r="H107" s="326">
        <v>4534.1</v>
      </c>
      <c r="I107" s="325">
        <f>H107*100/G107</f>
        <v>100.06620908830087</v>
      </c>
      <c r="J107" s="326">
        <f>H107-G107</f>
        <v>3</v>
      </c>
      <c r="K107" s="326">
        <f>I107/100</f>
        <v>1.0006620908830086</v>
      </c>
      <c r="L107" s="311" t="s">
        <v>667</v>
      </c>
    </row>
    <row r="108" spans="1:12" ht="15.75">
      <c r="A108" s="278"/>
      <c r="B108" s="293" t="s">
        <v>586</v>
      </c>
      <c r="C108" s="79"/>
      <c r="D108" s="79"/>
      <c r="E108" s="336">
        <v>7950048</v>
      </c>
      <c r="F108" s="79"/>
      <c r="G108" s="292"/>
      <c r="H108" s="292"/>
      <c r="I108" s="292"/>
      <c r="J108" s="338"/>
      <c r="K108" s="338"/>
      <c r="L108" s="312" t="s">
        <v>701</v>
      </c>
    </row>
    <row r="109" spans="1:12" ht="15.75" hidden="1">
      <c r="A109" s="348"/>
      <c r="B109" s="303" t="s">
        <v>603</v>
      </c>
      <c r="C109" s="274"/>
      <c r="D109" s="274"/>
      <c r="E109" s="310" t="s">
        <v>693</v>
      </c>
      <c r="F109" s="79"/>
      <c r="G109" s="306"/>
      <c r="H109" s="306"/>
      <c r="I109" s="306"/>
      <c r="J109" s="291"/>
      <c r="K109" s="291"/>
      <c r="L109" s="276" t="s">
        <v>712</v>
      </c>
    </row>
    <row r="110" spans="1:12" ht="15.75" hidden="1">
      <c r="A110" s="277">
        <v>24</v>
      </c>
      <c r="B110" s="293" t="s">
        <v>604</v>
      </c>
      <c r="C110" s="79"/>
      <c r="D110" s="79"/>
      <c r="E110" s="308"/>
      <c r="F110" s="79"/>
      <c r="G110" s="327">
        <v>0</v>
      </c>
      <c r="H110" s="326">
        <v>0</v>
      </c>
      <c r="I110" s="325">
        <v>0</v>
      </c>
      <c r="J110" s="326">
        <f>H110-G110</f>
        <v>0</v>
      </c>
      <c r="K110" s="326">
        <v>0</v>
      </c>
      <c r="L110" s="272" t="s">
        <v>688</v>
      </c>
    </row>
    <row r="111" spans="1:12" ht="15.75" hidden="1">
      <c r="A111" s="277"/>
      <c r="B111" s="293" t="s">
        <v>605</v>
      </c>
      <c r="C111" s="79"/>
      <c r="D111" s="79"/>
      <c r="E111" s="308"/>
      <c r="F111" s="79"/>
      <c r="G111" s="292"/>
      <c r="H111" s="292"/>
      <c r="I111" s="292"/>
      <c r="J111" s="338"/>
      <c r="K111" s="338"/>
      <c r="L111" s="272"/>
    </row>
    <row r="112" spans="1:12" ht="15.75" hidden="1">
      <c r="A112" s="277"/>
      <c r="B112" s="293"/>
      <c r="C112" s="79"/>
      <c r="D112" s="79"/>
      <c r="E112" s="336">
        <v>7950033</v>
      </c>
      <c r="F112" s="79"/>
      <c r="G112" s="292"/>
      <c r="H112" s="292"/>
      <c r="I112" s="292"/>
      <c r="J112" s="338"/>
      <c r="K112" s="338"/>
      <c r="L112" s="272"/>
    </row>
    <row r="113" spans="1:12" ht="15.75">
      <c r="A113" s="348"/>
      <c r="B113" s="303" t="s">
        <v>606</v>
      </c>
      <c r="C113" s="274"/>
      <c r="D113" s="274"/>
      <c r="E113" s="309" t="s">
        <v>726</v>
      </c>
      <c r="F113" s="274"/>
      <c r="G113" s="306"/>
      <c r="H113" s="304"/>
      <c r="I113" s="306"/>
      <c r="J113" s="305"/>
      <c r="K113" s="291"/>
      <c r="L113" s="275"/>
    </row>
    <row r="114" spans="1:12" ht="15.75">
      <c r="A114" s="277"/>
      <c r="B114" s="293" t="s">
        <v>607</v>
      </c>
      <c r="C114" s="79"/>
      <c r="D114" s="79"/>
      <c r="E114" s="80"/>
      <c r="F114" s="79"/>
      <c r="G114" s="332">
        <v>330.03</v>
      </c>
      <c r="H114" s="333">
        <v>330.03</v>
      </c>
      <c r="I114" s="325">
        <f>H114*100/G114</f>
        <v>100.00000000000001</v>
      </c>
      <c r="J114" s="326">
        <f>H114-G114</f>
        <v>0</v>
      </c>
      <c r="K114" s="326">
        <f>I114/100</f>
        <v>1.0000000000000002</v>
      </c>
      <c r="L114" s="287" t="s">
        <v>666</v>
      </c>
    </row>
    <row r="115" spans="1:12" ht="15.75">
      <c r="A115" s="277">
        <v>22</v>
      </c>
      <c r="B115" s="293" t="s">
        <v>608</v>
      </c>
      <c r="C115" s="79"/>
      <c r="D115" s="79"/>
      <c r="E115" s="80"/>
      <c r="F115" s="79"/>
      <c r="G115" s="292"/>
      <c r="H115" s="301"/>
      <c r="I115" s="292"/>
      <c r="J115" s="302"/>
      <c r="K115" s="338"/>
      <c r="L115" s="287" t="s">
        <v>667</v>
      </c>
    </row>
    <row r="116" spans="1:12" ht="15.75">
      <c r="A116" s="277"/>
      <c r="B116" s="293" t="s">
        <v>609</v>
      </c>
      <c r="C116" s="79"/>
      <c r="D116" s="79"/>
      <c r="E116" s="80"/>
      <c r="F116" s="79"/>
      <c r="G116" s="292"/>
      <c r="H116" s="301"/>
      <c r="I116" s="292"/>
      <c r="J116" s="302"/>
      <c r="K116" s="338"/>
      <c r="L116" s="287" t="s">
        <v>701</v>
      </c>
    </row>
    <row r="117" spans="1:12" ht="15.75">
      <c r="A117" s="277"/>
      <c r="B117" s="293" t="s">
        <v>610</v>
      </c>
      <c r="C117" s="79"/>
      <c r="D117" s="79"/>
      <c r="E117" s="80"/>
      <c r="F117" s="79"/>
      <c r="G117" s="292"/>
      <c r="H117" s="301"/>
      <c r="I117" s="292"/>
      <c r="J117" s="302"/>
      <c r="K117" s="338"/>
      <c r="L117" s="287"/>
    </row>
    <row r="118" spans="1:12" ht="15.75">
      <c r="A118" s="277"/>
      <c r="B118" s="293" t="s">
        <v>611</v>
      </c>
      <c r="C118" s="79"/>
      <c r="D118" s="79"/>
      <c r="E118" s="80"/>
      <c r="F118" s="79"/>
      <c r="G118" s="292"/>
      <c r="H118" s="301"/>
      <c r="I118" s="292"/>
      <c r="J118" s="302"/>
      <c r="K118" s="338"/>
      <c r="L118" s="287"/>
    </row>
    <row r="119" spans="1:12" ht="15.75">
      <c r="A119" s="277"/>
      <c r="B119" s="293" t="s">
        <v>612</v>
      </c>
      <c r="C119" s="79"/>
      <c r="D119" s="79"/>
      <c r="E119" s="334">
        <v>7950037</v>
      </c>
      <c r="F119" s="79"/>
      <c r="G119" s="292"/>
      <c r="H119" s="301"/>
      <c r="I119" s="292"/>
      <c r="J119" s="302"/>
      <c r="K119" s="338"/>
      <c r="L119" s="287"/>
    </row>
    <row r="120" spans="1:12" ht="15.75">
      <c r="A120" s="314"/>
      <c r="B120" s="303" t="s">
        <v>613</v>
      </c>
      <c r="C120" s="274"/>
      <c r="D120" s="274"/>
      <c r="E120" s="309"/>
      <c r="F120" s="274"/>
      <c r="G120" s="306"/>
      <c r="H120" s="304"/>
      <c r="I120" s="306"/>
      <c r="J120" s="305"/>
      <c r="K120" s="291"/>
      <c r="L120" s="324" t="s">
        <v>669</v>
      </c>
    </row>
    <row r="121" spans="1:12" ht="15.75">
      <c r="A121" s="278">
        <v>23</v>
      </c>
      <c r="B121" s="293" t="s">
        <v>614</v>
      </c>
      <c r="C121" s="79"/>
      <c r="D121" s="79"/>
      <c r="E121" s="80"/>
      <c r="F121" s="79"/>
      <c r="G121" s="327">
        <v>1614.3</v>
      </c>
      <c r="H121" s="326">
        <v>748.1</v>
      </c>
      <c r="I121" s="325">
        <f>H121*100/G121</f>
        <v>46.342067769311775</v>
      </c>
      <c r="J121" s="326">
        <f>H121-G121</f>
        <v>-866.1999999999999</v>
      </c>
      <c r="K121" s="326">
        <f>I121/100</f>
        <v>0.46342067769311773</v>
      </c>
      <c r="L121" s="315" t="s">
        <v>670</v>
      </c>
    </row>
    <row r="122" spans="1:12" ht="15.75">
      <c r="A122" s="278"/>
      <c r="B122" s="293" t="s">
        <v>615</v>
      </c>
      <c r="C122" s="79"/>
      <c r="D122" s="79"/>
      <c r="E122" s="334">
        <v>7950004</v>
      </c>
      <c r="F122" s="79"/>
      <c r="G122" s="292"/>
      <c r="H122" s="301"/>
      <c r="I122" s="292"/>
      <c r="J122" s="302"/>
      <c r="K122" s="338"/>
      <c r="L122" s="315" t="s">
        <v>701</v>
      </c>
    </row>
    <row r="123" spans="1:12" ht="15.75">
      <c r="A123" s="314"/>
      <c r="B123" s="303" t="s">
        <v>616</v>
      </c>
      <c r="C123" s="274"/>
      <c r="D123" s="274"/>
      <c r="E123" s="309" t="s">
        <v>726</v>
      </c>
      <c r="F123" s="274"/>
      <c r="G123" s="306"/>
      <c r="H123" s="304"/>
      <c r="I123" s="306"/>
      <c r="J123" s="305"/>
      <c r="K123" s="291"/>
      <c r="L123" s="275"/>
    </row>
    <row r="124" spans="1:12" ht="15.75">
      <c r="A124" s="277">
        <v>24</v>
      </c>
      <c r="B124" s="293" t="s">
        <v>617</v>
      </c>
      <c r="C124" s="79"/>
      <c r="D124" s="79"/>
      <c r="E124" s="80"/>
      <c r="F124" s="79"/>
      <c r="G124" s="327">
        <v>7088.8</v>
      </c>
      <c r="H124" s="326">
        <v>7088.8</v>
      </c>
      <c r="I124" s="325">
        <f>H124*100/G124</f>
        <v>100</v>
      </c>
      <c r="J124" s="326">
        <f>H124-G124</f>
        <v>0</v>
      </c>
      <c r="K124" s="326">
        <f>I124/100</f>
        <v>1</v>
      </c>
      <c r="L124" s="287" t="s">
        <v>729</v>
      </c>
    </row>
    <row r="125" spans="1:12" ht="15.75">
      <c r="A125" s="277"/>
      <c r="B125" s="293" t="s">
        <v>618</v>
      </c>
      <c r="C125" s="79"/>
      <c r="D125" s="79"/>
      <c r="E125" s="80"/>
      <c r="F125" s="79"/>
      <c r="G125" s="292"/>
      <c r="H125" s="301"/>
      <c r="I125" s="292"/>
      <c r="J125" s="302"/>
      <c r="K125" s="338"/>
      <c r="L125" s="287" t="s">
        <v>667</v>
      </c>
    </row>
    <row r="126" spans="1:12" ht="15.75">
      <c r="A126" s="277"/>
      <c r="B126" s="293" t="s">
        <v>619</v>
      </c>
      <c r="C126" s="79"/>
      <c r="D126" s="79"/>
      <c r="E126" s="80"/>
      <c r="F126" s="79"/>
      <c r="G126" s="292"/>
      <c r="H126" s="301"/>
      <c r="I126" s="292"/>
      <c r="J126" s="302"/>
      <c r="K126" s="338"/>
      <c r="L126" s="287" t="s">
        <v>701</v>
      </c>
    </row>
    <row r="127" spans="1:12" ht="15.75">
      <c r="A127" s="277"/>
      <c r="B127" s="293" t="s">
        <v>620</v>
      </c>
      <c r="C127" s="79"/>
      <c r="D127" s="79"/>
      <c r="E127" s="334">
        <v>7950025</v>
      </c>
      <c r="F127" s="79"/>
      <c r="G127" s="292"/>
      <c r="H127" s="301"/>
      <c r="I127" s="292"/>
      <c r="J127" s="302"/>
      <c r="K127" s="338"/>
      <c r="L127" s="287"/>
    </row>
    <row r="128" spans="1:12" ht="0.75" customHeight="1">
      <c r="A128" s="348"/>
      <c r="B128" s="303" t="s">
        <v>621</v>
      </c>
      <c r="C128" s="274"/>
      <c r="D128" s="274"/>
      <c r="E128" s="310" t="s">
        <v>696</v>
      </c>
      <c r="F128" s="79"/>
      <c r="G128" s="306"/>
      <c r="H128" s="306"/>
      <c r="I128" s="306"/>
      <c r="J128" s="291"/>
      <c r="K128" s="291"/>
      <c r="L128" s="276"/>
    </row>
    <row r="129" spans="1:12" ht="15.75" hidden="1">
      <c r="A129" s="277">
        <v>28</v>
      </c>
      <c r="B129" s="293" t="s">
        <v>622</v>
      </c>
      <c r="C129" s="79"/>
      <c r="D129" s="79"/>
      <c r="E129" s="308"/>
      <c r="F129" s="79"/>
      <c r="G129" s="327">
        <v>120</v>
      </c>
      <c r="H129" s="326">
        <v>0</v>
      </c>
      <c r="I129" s="325">
        <f>H129*100/G129</f>
        <v>0</v>
      </c>
      <c r="J129" s="326">
        <f>H129-G129</f>
        <v>-120</v>
      </c>
      <c r="K129" s="326">
        <f>I129/100</f>
        <v>0</v>
      </c>
      <c r="L129" s="272" t="s">
        <v>681</v>
      </c>
    </row>
    <row r="130" spans="1:12" ht="15.75" hidden="1">
      <c r="A130" s="277"/>
      <c r="B130" s="293" t="s">
        <v>623</v>
      </c>
      <c r="C130" s="79"/>
      <c r="D130" s="79"/>
      <c r="E130" s="308"/>
      <c r="F130" s="79"/>
      <c r="G130" s="292"/>
      <c r="H130" s="292"/>
      <c r="I130" s="292"/>
      <c r="J130" s="338"/>
      <c r="K130" s="338"/>
      <c r="L130" s="272" t="s">
        <v>682</v>
      </c>
    </row>
    <row r="131" spans="1:12" ht="15.75" hidden="1">
      <c r="A131" s="277"/>
      <c r="B131" s="293" t="s">
        <v>624</v>
      </c>
      <c r="C131" s="79"/>
      <c r="D131" s="79"/>
      <c r="E131" s="308"/>
      <c r="F131" s="79"/>
      <c r="G131" s="292"/>
      <c r="H131" s="292"/>
      <c r="I131" s="292"/>
      <c r="J131" s="338"/>
      <c r="K131" s="338"/>
      <c r="L131" s="272" t="s">
        <v>668</v>
      </c>
    </row>
    <row r="132" spans="1:12" ht="15.75" hidden="1">
      <c r="A132" s="277"/>
      <c r="B132" s="293"/>
      <c r="C132" s="79"/>
      <c r="D132" s="79"/>
      <c r="E132" s="336">
        <v>7950009</v>
      </c>
      <c r="F132" s="79"/>
      <c r="G132" s="292"/>
      <c r="H132" s="292"/>
      <c r="I132" s="292"/>
      <c r="J132" s="338"/>
      <c r="K132" s="338"/>
      <c r="L132" s="272"/>
    </row>
    <row r="133" spans="1:12" ht="15.75">
      <c r="A133" s="348"/>
      <c r="B133" s="303" t="s">
        <v>625</v>
      </c>
      <c r="C133" s="274"/>
      <c r="D133" s="274"/>
      <c r="E133" s="310" t="s">
        <v>727</v>
      </c>
      <c r="F133" s="79"/>
      <c r="G133" s="306"/>
      <c r="H133" s="306"/>
      <c r="I133" s="306"/>
      <c r="J133" s="291"/>
      <c r="K133" s="291"/>
      <c r="L133" s="276" t="s">
        <v>690</v>
      </c>
    </row>
    <row r="134" spans="1:12" ht="15.75">
      <c r="A134" s="277">
        <v>25</v>
      </c>
      <c r="B134" s="293" t="s">
        <v>626</v>
      </c>
      <c r="C134" s="79"/>
      <c r="D134" s="79"/>
      <c r="E134" s="308"/>
      <c r="F134" s="79"/>
      <c r="G134" s="327">
        <v>85448.4</v>
      </c>
      <c r="H134" s="326">
        <v>85448.4</v>
      </c>
      <c r="I134" s="325">
        <f>H134*100/G134</f>
        <v>100</v>
      </c>
      <c r="J134" s="326">
        <f>H134-G134</f>
        <v>0</v>
      </c>
      <c r="K134" s="326">
        <f>I134/100</f>
        <v>1</v>
      </c>
      <c r="L134" s="272" t="s">
        <v>691</v>
      </c>
    </row>
    <row r="135" spans="1:12" ht="15.75">
      <c r="A135" s="277"/>
      <c r="B135" s="293" t="s">
        <v>627</v>
      </c>
      <c r="C135" s="79"/>
      <c r="D135" s="79"/>
      <c r="E135" s="308"/>
      <c r="F135" s="79"/>
      <c r="G135" s="292"/>
      <c r="H135" s="292"/>
      <c r="I135" s="292"/>
      <c r="J135" s="338"/>
      <c r="K135" s="338"/>
      <c r="L135" s="272" t="s">
        <v>708</v>
      </c>
    </row>
    <row r="136" spans="1:12" ht="15.75">
      <c r="A136" s="277"/>
      <c r="B136" s="293" t="s">
        <v>628</v>
      </c>
      <c r="C136" s="79"/>
      <c r="D136" s="79"/>
      <c r="E136" s="336">
        <v>7950010</v>
      </c>
      <c r="F136" s="79"/>
      <c r="G136" s="292"/>
      <c r="H136" s="292"/>
      <c r="I136" s="292"/>
      <c r="J136" s="338"/>
      <c r="K136" s="338"/>
      <c r="L136" s="272"/>
    </row>
    <row r="137" spans="1:12" ht="0.75" customHeight="1">
      <c r="A137" s="348"/>
      <c r="B137" s="303" t="s">
        <v>629</v>
      </c>
      <c r="C137" s="274"/>
      <c r="D137" s="274"/>
      <c r="E137" s="310" t="s">
        <v>695</v>
      </c>
      <c r="F137" s="79"/>
      <c r="G137" s="306"/>
      <c r="H137" s="306"/>
      <c r="I137" s="306"/>
      <c r="J137" s="291"/>
      <c r="K137" s="291"/>
      <c r="L137" s="276" t="s">
        <v>689</v>
      </c>
    </row>
    <row r="138" spans="1:12" ht="15.75" hidden="1">
      <c r="A138" s="277">
        <v>30</v>
      </c>
      <c r="B138" s="293" t="s">
        <v>630</v>
      </c>
      <c r="C138" s="79"/>
      <c r="D138" s="79"/>
      <c r="E138" s="308"/>
      <c r="F138" s="79"/>
      <c r="G138" s="327">
        <v>0</v>
      </c>
      <c r="H138" s="326">
        <v>0</v>
      </c>
      <c r="I138" s="325">
        <v>0</v>
      </c>
      <c r="J138" s="326">
        <f>H138-G138</f>
        <v>0</v>
      </c>
      <c r="K138" s="326">
        <v>0</v>
      </c>
      <c r="L138" s="272" t="s">
        <v>688</v>
      </c>
    </row>
    <row r="139" spans="1:12" ht="15.75" hidden="1">
      <c r="A139" s="277"/>
      <c r="B139" s="293" t="s">
        <v>631</v>
      </c>
      <c r="C139" s="79"/>
      <c r="D139" s="79"/>
      <c r="E139" s="308"/>
      <c r="F139" s="79"/>
      <c r="G139" s="292"/>
      <c r="H139" s="292"/>
      <c r="I139" s="292"/>
      <c r="J139" s="338"/>
      <c r="K139" s="338"/>
      <c r="L139" s="272"/>
    </row>
    <row r="140" spans="1:12" ht="15.75" hidden="1">
      <c r="A140" s="277"/>
      <c r="B140" s="293" t="s">
        <v>632</v>
      </c>
      <c r="C140" s="79"/>
      <c r="D140" s="79"/>
      <c r="E140" s="308"/>
      <c r="F140" s="79"/>
      <c r="G140" s="292"/>
      <c r="H140" s="292"/>
      <c r="I140" s="292"/>
      <c r="J140" s="338"/>
      <c r="K140" s="338"/>
      <c r="L140" s="272"/>
    </row>
    <row r="141" spans="1:12" ht="15.75" hidden="1">
      <c r="A141" s="277"/>
      <c r="B141" s="293" t="s">
        <v>633</v>
      </c>
      <c r="C141" s="79"/>
      <c r="D141" s="79"/>
      <c r="E141" s="308"/>
      <c r="F141" s="79"/>
      <c r="G141" s="292"/>
      <c r="H141" s="292"/>
      <c r="I141" s="292"/>
      <c r="J141" s="338"/>
      <c r="K141" s="338"/>
      <c r="L141" s="272"/>
    </row>
    <row r="142" spans="1:12" ht="15.75" hidden="1">
      <c r="A142" s="277"/>
      <c r="B142" s="293"/>
      <c r="C142" s="79"/>
      <c r="D142" s="79"/>
      <c r="E142" s="336">
        <v>7950015</v>
      </c>
      <c r="F142" s="79"/>
      <c r="G142" s="292"/>
      <c r="H142" s="292"/>
      <c r="I142" s="292"/>
      <c r="J142" s="338"/>
      <c r="K142" s="338"/>
      <c r="L142" s="272"/>
    </row>
    <row r="143" spans="1:12" ht="15.75">
      <c r="A143" s="348"/>
      <c r="B143" s="303" t="s">
        <v>634</v>
      </c>
      <c r="C143" s="274"/>
      <c r="D143" s="274"/>
      <c r="E143" s="310"/>
      <c r="F143" s="79"/>
      <c r="G143" s="306"/>
      <c r="H143" s="306"/>
      <c r="I143" s="306"/>
      <c r="J143" s="291"/>
      <c r="K143" s="291"/>
      <c r="L143" s="276"/>
    </row>
    <row r="144" spans="1:12" ht="15.75">
      <c r="A144" s="277">
        <v>26</v>
      </c>
      <c r="B144" s="293" t="s">
        <v>635</v>
      </c>
      <c r="C144" s="79"/>
      <c r="D144" s="79"/>
      <c r="E144" s="308"/>
      <c r="F144" s="79"/>
      <c r="G144" s="327">
        <v>680.419</v>
      </c>
      <c r="H144" s="326">
        <v>332</v>
      </c>
      <c r="I144" s="325">
        <f>H144*100/G144</f>
        <v>48.79346402731258</v>
      </c>
      <c r="J144" s="326">
        <f>H144-G144</f>
        <v>-348.419</v>
      </c>
      <c r="K144" s="326">
        <f>I144/100</f>
        <v>0.48793464027312583</v>
      </c>
      <c r="L144" s="272" t="s">
        <v>669</v>
      </c>
    </row>
    <row r="145" spans="1:12" ht="15.75">
      <c r="A145" s="277"/>
      <c r="B145" s="293" t="s">
        <v>636</v>
      </c>
      <c r="C145" s="79"/>
      <c r="D145" s="79"/>
      <c r="E145" s="308"/>
      <c r="F145" s="79"/>
      <c r="G145" s="292"/>
      <c r="H145" s="292"/>
      <c r="I145" s="292"/>
      <c r="J145" s="338"/>
      <c r="K145" s="338"/>
      <c r="L145" s="272" t="s">
        <v>670</v>
      </c>
    </row>
    <row r="146" spans="1:12" ht="15.75">
      <c r="A146" s="277"/>
      <c r="B146" s="293" t="s">
        <v>637</v>
      </c>
      <c r="C146" s="79"/>
      <c r="D146" s="79"/>
      <c r="E146" s="308"/>
      <c r="F146" s="79"/>
      <c r="G146" s="292"/>
      <c r="H146" s="292"/>
      <c r="I146" s="292"/>
      <c r="J146" s="338"/>
      <c r="K146" s="338"/>
      <c r="L146" s="272" t="s">
        <v>701</v>
      </c>
    </row>
    <row r="147" spans="1:12" ht="15.75">
      <c r="A147" s="277"/>
      <c r="B147" s="293" t="s">
        <v>638</v>
      </c>
      <c r="C147" s="79"/>
      <c r="D147" s="79"/>
      <c r="E147" s="308"/>
      <c r="F147" s="79"/>
      <c r="G147" s="292"/>
      <c r="H147" s="292"/>
      <c r="I147" s="292"/>
      <c r="J147" s="338"/>
      <c r="K147" s="338"/>
      <c r="L147" s="272"/>
    </row>
    <row r="148" spans="1:12" ht="15.75">
      <c r="A148" s="277"/>
      <c r="B148" s="293" t="s">
        <v>639</v>
      </c>
      <c r="C148" s="79"/>
      <c r="D148" s="79"/>
      <c r="E148" s="308"/>
      <c r="F148" s="79"/>
      <c r="G148" s="292"/>
      <c r="H148" s="292"/>
      <c r="I148" s="292"/>
      <c r="J148" s="338"/>
      <c r="K148" s="338"/>
      <c r="L148" s="272"/>
    </row>
    <row r="149" spans="1:12" ht="15.75">
      <c r="A149" s="277"/>
      <c r="B149" s="293" t="s">
        <v>640</v>
      </c>
      <c r="C149" s="79"/>
      <c r="D149" s="79"/>
      <c r="E149" s="308"/>
      <c r="F149" s="79"/>
      <c r="G149" s="292"/>
      <c r="H149" s="292"/>
      <c r="I149" s="292"/>
      <c r="J149" s="338"/>
      <c r="K149" s="338"/>
      <c r="L149" s="272"/>
    </row>
    <row r="150" spans="1:12" ht="15.75">
      <c r="A150" s="277"/>
      <c r="B150" s="293" t="s">
        <v>674</v>
      </c>
      <c r="C150" s="79"/>
      <c r="D150" s="79"/>
      <c r="E150" s="336">
        <v>7950039</v>
      </c>
      <c r="F150" s="79"/>
      <c r="G150" s="292"/>
      <c r="H150" s="292"/>
      <c r="I150" s="292"/>
      <c r="J150" s="338"/>
      <c r="K150" s="338"/>
      <c r="L150" s="272"/>
    </row>
    <row r="151" spans="1:12" ht="15.75" hidden="1">
      <c r="A151" s="348"/>
      <c r="B151" s="303" t="s">
        <v>641</v>
      </c>
      <c r="C151" s="274"/>
      <c r="D151" s="274"/>
      <c r="E151" s="310" t="s">
        <v>697</v>
      </c>
      <c r="F151" s="79"/>
      <c r="G151" s="306"/>
      <c r="H151" s="306"/>
      <c r="I151" s="306"/>
      <c r="J151" s="291"/>
      <c r="K151" s="291"/>
      <c r="L151" s="276"/>
    </row>
    <row r="152" spans="1:12" ht="15.75" hidden="1">
      <c r="A152" s="277">
        <v>32</v>
      </c>
      <c r="B152" s="293" t="s">
        <v>642</v>
      </c>
      <c r="C152" s="79"/>
      <c r="D152" s="79"/>
      <c r="E152" s="308"/>
      <c r="F152" s="79"/>
      <c r="G152" s="327">
        <v>120</v>
      </c>
      <c r="H152" s="326">
        <v>0</v>
      </c>
      <c r="I152" s="325">
        <f>H152*100/G152</f>
        <v>0</v>
      </c>
      <c r="J152" s="326">
        <f>H152-G152</f>
        <v>-120</v>
      </c>
      <c r="K152" s="326">
        <f>I152/100</f>
        <v>0</v>
      </c>
      <c r="L152" s="272" t="s">
        <v>683</v>
      </c>
    </row>
    <row r="153" spans="1:12" ht="15.75" hidden="1">
      <c r="A153" s="277"/>
      <c r="B153" s="293" t="s">
        <v>643</v>
      </c>
      <c r="C153" s="79"/>
      <c r="D153" s="79"/>
      <c r="E153" s="308"/>
      <c r="F153" s="79"/>
      <c r="G153" s="292"/>
      <c r="H153" s="292"/>
      <c r="I153" s="292"/>
      <c r="J153" s="338"/>
      <c r="K153" s="338"/>
      <c r="L153" s="272" t="s">
        <v>682</v>
      </c>
    </row>
    <row r="154" spans="1:12" ht="15.75" hidden="1">
      <c r="A154" s="277"/>
      <c r="B154" s="293" t="s">
        <v>644</v>
      </c>
      <c r="C154" s="79"/>
      <c r="D154" s="79"/>
      <c r="E154" s="336">
        <v>7950001</v>
      </c>
      <c r="F154" s="79"/>
      <c r="G154" s="292"/>
      <c r="H154" s="292"/>
      <c r="I154" s="292"/>
      <c r="J154" s="338"/>
      <c r="K154" s="338"/>
      <c r="L154" s="272" t="s">
        <v>668</v>
      </c>
    </row>
    <row r="155" spans="1:12" ht="15.75">
      <c r="A155" s="348"/>
      <c r="B155" s="303" t="s">
        <v>645</v>
      </c>
      <c r="C155" s="274"/>
      <c r="D155" s="274"/>
      <c r="E155" s="310" t="s">
        <v>726</v>
      </c>
      <c r="F155" s="79"/>
      <c r="G155" s="306"/>
      <c r="H155" s="306"/>
      <c r="I155" s="306"/>
      <c r="J155" s="291"/>
      <c r="K155" s="291"/>
      <c r="L155" s="276" t="s">
        <v>666</v>
      </c>
    </row>
    <row r="156" spans="1:12" ht="15.75">
      <c r="A156" s="277">
        <v>27</v>
      </c>
      <c r="B156" s="293" t="s">
        <v>646</v>
      </c>
      <c r="C156" s="79"/>
      <c r="D156" s="79"/>
      <c r="E156" s="308"/>
      <c r="F156" s="79"/>
      <c r="G156" s="327">
        <v>120</v>
      </c>
      <c r="H156" s="326">
        <v>120</v>
      </c>
      <c r="I156" s="325">
        <f>H156*100/G156</f>
        <v>100</v>
      </c>
      <c r="J156" s="326">
        <f>H156-G156</f>
        <v>0</v>
      </c>
      <c r="K156" s="326">
        <f>I156/100</f>
        <v>1</v>
      </c>
      <c r="L156" s="272" t="s">
        <v>670</v>
      </c>
    </row>
    <row r="157" spans="1:12" ht="15.75">
      <c r="A157" s="277"/>
      <c r="B157" s="293"/>
      <c r="C157" s="79"/>
      <c r="D157" s="79"/>
      <c r="E157" s="336">
        <v>7950047</v>
      </c>
      <c r="F157" s="79"/>
      <c r="G157" s="292"/>
      <c r="H157" s="292"/>
      <c r="I157" s="292"/>
      <c r="J157" s="338"/>
      <c r="K157" s="338"/>
      <c r="L157" s="272" t="s">
        <v>701</v>
      </c>
    </row>
    <row r="158" spans="1:12" ht="15.75">
      <c r="A158" s="348"/>
      <c r="B158" s="303" t="s">
        <v>647</v>
      </c>
      <c r="C158" s="274"/>
      <c r="D158" s="274"/>
      <c r="E158" s="310" t="s">
        <v>727</v>
      </c>
      <c r="F158" s="79"/>
      <c r="G158" s="306"/>
      <c r="H158" s="306"/>
      <c r="I158" s="306"/>
      <c r="J158" s="291"/>
      <c r="K158" s="291"/>
      <c r="L158" s="276" t="s">
        <v>671</v>
      </c>
    </row>
    <row r="159" spans="1:12" ht="15.75">
      <c r="A159" s="277">
        <v>28</v>
      </c>
      <c r="B159" s="293" t="s">
        <v>648</v>
      </c>
      <c r="C159" s="79"/>
      <c r="D159" s="79"/>
      <c r="E159" s="308"/>
      <c r="F159" s="79"/>
      <c r="G159" s="327">
        <v>135</v>
      </c>
      <c r="H159" s="326">
        <v>134.4</v>
      </c>
      <c r="I159" s="325">
        <f>H159*100/G159</f>
        <v>99.55555555555556</v>
      </c>
      <c r="J159" s="326">
        <f>H159-G159</f>
        <v>-0.5999999999999943</v>
      </c>
      <c r="K159" s="326">
        <f>I159/100</f>
        <v>0.9955555555555555</v>
      </c>
      <c r="L159" s="272" t="s">
        <v>670</v>
      </c>
    </row>
    <row r="160" spans="1:12" ht="15.75">
      <c r="A160" s="277"/>
      <c r="B160" s="296" t="s">
        <v>649</v>
      </c>
      <c r="C160" s="281"/>
      <c r="D160" s="281"/>
      <c r="E160" s="337">
        <v>7950046</v>
      </c>
      <c r="F160" s="79"/>
      <c r="G160" s="292"/>
      <c r="H160" s="292"/>
      <c r="I160" s="292"/>
      <c r="J160" s="338"/>
      <c r="K160" s="338"/>
      <c r="L160" s="272" t="s">
        <v>701</v>
      </c>
    </row>
    <row r="161" spans="1:12" ht="15.75">
      <c r="A161" s="348"/>
      <c r="B161" s="303" t="s">
        <v>650</v>
      </c>
      <c r="C161" s="274"/>
      <c r="D161" s="274"/>
      <c r="E161" s="310"/>
      <c r="F161" s="274"/>
      <c r="G161" s="304"/>
      <c r="H161" s="306"/>
      <c r="I161" s="304"/>
      <c r="J161" s="291"/>
      <c r="K161" s="305"/>
      <c r="L161" s="276"/>
    </row>
    <row r="162" spans="1:12" ht="15.75">
      <c r="A162" s="277">
        <v>29</v>
      </c>
      <c r="B162" s="293" t="s">
        <v>651</v>
      </c>
      <c r="C162" s="79"/>
      <c r="D162" s="79"/>
      <c r="E162" s="308"/>
      <c r="F162" s="79"/>
      <c r="G162" s="327">
        <v>1746.5</v>
      </c>
      <c r="H162" s="326">
        <v>1746.5</v>
      </c>
      <c r="I162" s="325">
        <f>H162*100/G162</f>
        <v>100</v>
      </c>
      <c r="J162" s="326">
        <f>H162-G162</f>
        <v>0</v>
      </c>
      <c r="K162" s="326">
        <f>I162/100</f>
        <v>1</v>
      </c>
      <c r="L162" s="272" t="s">
        <v>729</v>
      </c>
    </row>
    <row r="163" spans="1:12" ht="15.75">
      <c r="A163" s="277"/>
      <c r="B163" s="293" t="s">
        <v>652</v>
      </c>
      <c r="C163" s="79"/>
      <c r="D163" s="79"/>
      <c r="E163" s="308"/>
      <c r="F163" s="79"/>
      <c r="G163" s="301"/>
      <c r="H163" s="292"/>
      <c r="I163" s="301"/>
      <c r="J163" s="338"/>
      <c r="K163" s="302"/>
      <c r="L163" s="272" t="s">
        <v>730</v>
      </c>
    </row>
    <row r="164" spans="1:12" ht="15.75">
      <c r="A164" s="277"/>
      <c r="B164" s="293" t="s">
        <v>653</v>
      </c>
      <c r="C164" s="79"/>
      <c r="D164" s="79"/>
      <c r="E164" s="336">
        <v>7950016</v>
      </c>
      <c r="F164" s="79"/>
      <c r="G164" s="301"/>
      <c r="H164" s="292"/>
      <c r="I164" s="301"/>
      <c r="J164" s="338"/>
      <c r="K164" s="302"/>
      <c r="L164" s="272" t="s">
        <v>701</v>
      </c>
    </row>
    <row r="165" spans="1:12" ht="15.75">
      <c r="A165" s="348"/>
      <c r="B165" s="303" t="s">
        <v>654</v>
      </c>
      <c r="C165" s="274"/>
      <c r="D165" s="274"/>
      <c r="E165" s="310"/>
      <c r="F165" s="79"/>
      <c r="G165" s="306"/>
      <c r="H165" s="306"/>
      <c r="I165" s="306"/>
      <c r="J165" s="291"/>
      <c r="K165" s="291"/>
      <c r="L165" s="276" t="s">
        <v>709</v>
      </c>
    </row>
    <row r="166" spans="1:12" ht="15.75">
      <c r="A166" s="277">
        <v>30</v>
      </c>
      <c r="B166" s="293" t="s">
        <v>655</v>
      </c>
      <c r="C166" s="79"/>
      <c r="D166" s="79"/>
      <c r="E166" s="308"/>
      <c r="F166" s="79"/>
      <c r="G166" s="327">
        <v>4353</v>
      </c>
      <c r="H166" s="326">
        <v>30</v>
      </c>
      <c r="I166" s="325">
        <f>H166*100/G166</f>
        <v>0.6891798759476223</v>
      </c>
      <c r="J166" s="326">
        <f>H166-G166</f>
        <v>-4323</v>
      </c>
      <c r="K166" s="326">
        <f>I166/100</f>
        <v>0.006891798759476223</v>
      </c>
      <c r="L166" s="272" t="s">
        <v>710</v>
      </c>
    </row>
    <row r="167" spans="1:12" ht="15.75">
      <c r="A167" s="277"/>
      <c r="B167" s="293" t="s">
        <v>656</v>
      </c>
      <c r="C167" s="79"/>
      <c r="D167" s="79"/>
      <c r="E167" s="336">
        <v>7950049</v>
      </c>
      <c r="F167" s="79"/>
      <c r="G167" s="292"/>
      <c r="H167" s="292"/>
      <c r="I167" s="292"/>
      <c r="J167" s="338"/>
      <c r="K167" s="338"/>
      <c r="L167" s="272" t="s">
        <v>707</v>
      </c>
    </row>
    <row r="168" spans="1:12" ht="15.75">
      <c r="A168" s="348"/>
      <c r="B168" s="303" t="s">
        <v>657</v>
      </c>
      <c r="C168" s="274"/>
      <c r="D168" s="274"/>
      <c r="E168" s="310"/>
      <c r="F168" s="79"/>
      <c r="G168" s="306"/>
      <c r="H168" s="306"/>
      <c r="I168" s="306"/>
      <c r="J168" s="291"/>
      <c r="K168" s="291"/>
      <c r="L168" s="276"/>
    </row>
    <row r="169" spans="1:12" ht="15.75">
      <c r="A169" s="277">
        <v>31</v>
      </c>
      <c r="B169" s="293" t="s">
        <v>658</v>
      </c>
      <c r="C169" s="79"/>
      <c r="D169" s="79"/>
      <c r="E169" s="308"/>
      <c r="F169" s="79"/>
      <c r="G169" s="327">
        <v>100</v>
      </c>
      <c r="H169" s="326">
        <v>13.7</v>
      </c>
      <c r="I169" s="325">
        <f>H169*100/G169</f>
        <v>13.7</v>
      </c>
      <c r="J169" s="326">
        <f>H169-G169</f>
        <v>-86.3</v>
      </c>
      <c r="K169" s="326">
        <f>I169/100</f>
        <v>0.13699999999999998</v>
      </c>
      <c r="L169" s="272" t="s">
        <v>672</v>
      </c>
    </row>
    <row r="170" spans="1:12" ht="15.75">
      <c r="A170" s="277"/>
      <c r="B170" s="293" t="s">
        <v>659</v>
      </c>
      <c r="C170" s="79"/>
      <c r="D170" s="79"/>
      <c r="E170" s="308"/>
      <c r="F170" s="79"/>
      <c r="G170" s="292"/>
      <c r="H170" s="292"/>
      <c r="I170" s="292"/>
      <c r="J170" s="338"/>
      <c r="K170" s="338"/>
      <c r="L170" s="272" t="s">
        <v>706</v>
      </c>
    </row>
    <row r="171" spans="1:12" ht="15.75">
      <c r="A171" s="277"/>
      <c r="B171" s="293" t="s">
        <v>660</v>
      </c>
      <c r="C171" s="79"/>
      <c r="D171" s="79"/>
      <c r="E171" s="308"/>
      <c r="F171" s="79"/>
      <c r="G171" s="292"/>
      <c r="H171" s="292"/>
      <c r="I171" s="292"/>
      <c r="J171" s="338"/>
      <c r="K171" s="338"/>
      <c r="L171" s="272" t="s">
        <v>673</v>
      </c>
    </row>
    <row r="172" spans="1:12" ht="15.75">
      <c r="A172" s="277"/>
      <c r="B172" s="293"/>
      <c r="C172" s="79"/>
      <c r="D172" s="79"/>
      <c r="E172" s="336">
        <v>7950020</v>
      </c>
      <c r="F172" s="79"/>
      <c r="G172" s="292"/>
      <c r="H172" s="292"/>
      <c r="I172" s="292"/>
      <c r="J172" s="338"/>
      <c r="K172" s="338"/>
      <c r="L172" s="272"/>
    </row>
    <row r="173" spans="1:12" ht="15.75" hidden="1">
      <c r="A173" s="348"/>
      <c r="B173" s="303" t="s">
        <v>661</v>
      </c>
      <c r="C173" s="274"/>
      <c r="D173" s="274"/>
      <c r="E173" s="310"/>
      <c r="F173" s="79"/>
      <c r="G173" s="306"/>
      <c r="H173" s="306"/>
      <c r="I173" s="306"/>
      <c r="J173" s="291"/>
      <c r="K173" s="291"/>
      <c r="L173" s="276"/>
    </row>
    <row r="174" spans="1:12" ht="15.75" hidden="1">
      <c r="A174" s="277">
        <v>38</v>
      </c>
      <c r="B174" s="293" t="s">
        <v>662</v>
      </c>
      <c r="C174" s="79"/>
      <c r="D174" s="79"/>
      <c r="E174" s="308"/>
      <c r="F174" s="79"/>
      <c r="G174" s="327">
        <v>0</v>
      </c>
      <c r="H174" s="326">
        <v>0</v>
      </c>
      <c r="I174" s="325">
        <v>0</v>
      </c>
      <c r="J174" s="326">
        <f>H174-G174</f>
        <v>0</v>
      </c>
      <c r="K174" s="326">
        <v>0</v>
      </c>
      <c r="L174" s="272"/>
    </row>
    <row r="175" spans="1:12" ht="15.75" hidden="1">
      <c r="A175" s="277"/>
      <c r="B175" s="293" t="s">
        <v>663</v>
      </c>
      <c r="C175" s="79"/>
      <c r="D175" s="79"/>
      <c r="E175" s="308"/>
      <c r="F175" s="79"/>
      <c r="G175" s="292"/>
      <c r="H175" s="292"/>
      <c r="I175" s="292"/>
      <c r="J175" s="338"/>
      <c r="K175" s="338"/>
      <c r="L175" s="272"/>
    </row>
    <row r="176" spans="1:12" ht="15.75" hidden="1">
      <c r="A176" s="277"/>
      <c r="B176" s="293"/>
      <c r="C176" s="79"/>
      <c r="D176" s="79"/>
      <c r="E176" s="336">
        <v>7950043</v>
      </c>
      <c r="F176" s="79"/>
      <c r="G176" s="292"/>
      <c r="H176" s="292"/>
      <c r="I176" s="292"/>
      <c r="J176" s="338"/>
      <c r="K176" s="338"/>
      <c r="L176" s="272"/>
    </row>
    <row r="177" spans="1:12" ht="15.75">
      <c r="A177" s="348"/>
      <c r="B177" s="303" t="s">
        <v>675</v>
      </c>
      <c r="C177" s="274"/>
      <c r="D177" s="274"/>
      <c r="E177" s="310" t="s">
        <v>728</v>
      </c>
      <c r="F177" s="79"/>
      <c r="G177" s="306"/>
      <c r="H177" s="306"/>
      <c r="I177" s="306"/>
      <c r="J177" s="291"/>
      <c r="K177" s="291"/>
      <c r="L177" s="276"/>
    </row>
    <row r="178" spans="1:12" ht="15.75">
      <c r="A178" s="277">
        <v>32</v>
      </c>
      <c r="B178" s="293" t="s">
        <v>676</v>
      </c>
      <c r="C178" s="79"/>
      <c r="D178" s="79"/>
      <c r="E178" s="308"/>
      <c r="F178" s="79"/>
      <c r="G178" s="327">
        <v>3288</v>
      </c>
      <c r="H178" s="326">
        <v>3283.9</v>
      </c>
      <c r="I178" s="325">
        <f>H178*100/G178</f>
        <v>99.87530413625304</v>
      </c>
      <c r="J178" s="326">
        <f>H178-G178</f>
        <v>-4.099999999999909</v>
      </c>
      <c r="K178" s="326">
        <f>I178/100</f>
        <v>0.9987530413625304</v>
      </c>
      <c r="L178" s="272" t="s">
        <v>671</v>
      </c>
    </row>
    <row r="179" spans="1:12" ht="15.75">
      <c r="A179" s="277"/>
      <c r="B179" s="293" t="s">
        <v>677</v>
      </c>
      <c r="C179" s="79"/>
      <c r="D179" s="79"/>
      <c r="E179" s="308"/>
      <c r="F179" s="79"/>
      <c r="G179" s="292"/>
      <c r="H179" s="292"/>
      <c r="I179" s="292"/>
      <c r="J179" s="338"/>
      <c r="K179" s="338"/>
      <c r="L179" s="272" t="s">
        <v>678</v>
      </c>
    </row>
    <row r="180" spans="1:12" ht="15.75">
      <c r="A180" s="349"/>
      <c r="B180" s="296"/>
      <c r="C180" s="281"/>
      <c r="D180" s="281"/>
      <c r="E180" s="337">
        <v>7950021</v>
      </c>
      <c r="F180" s="79"/>
      <c r="G180" s="290"/>
      <c r="H180" s="290"/>
      <c r="I180" s="290"/>
      <c r="J180" s="339"/>
      <c r="K180" s="339"/>
      <c r="L180" s="279" t="s">
        <v>711</v>
      </c>
    </row>
    <row r="181" spans="1:12" ht="15.75">
      <c r="A181" s="279"/>
      <c r="B181" s="426" t="s">
        <v>559</v>
      </c>
      <c r="C181" s="427"/>
      <c r="D181" s="427"/>
      <c r="E181" s="427"/>
      <c r="F181" s="282"/>
      <c r="G181" s="329">
        <f>G13+G19+G23+G28+G31+G35+G40+G43+G47+G52+G56+G60+G65+G70+G79+G83+G87+G91+G96+G100+G107+G114+G121+G124+G134+G144+G156+G159+G162+G166+G169+G178</f>
        <v>180501.749</v>
      </c>
      <c r="H181" s="330">
        <f>H13+H19+H23+H28+H31+H35+H40+H43+H47+H52+H56+H60+H65+H70+H79+H83+H87+H91+H96+H100+H107+H114+H121+H124+H134+H144+H156+H159+H162+H166+H169+H178</f>
        <v>160724.43</v>
      </c>
      <c r="I181" s="331">
        <f>H181*100/G181</f>
        <v>89.04314273431223</v>
      </c>
      <c r="J181" s="330">
        <f>H181-G181</f>
        <v>-19777.319000000018</v>
      </c>
      <c r="K181" s="330">
        <f>I181/100</f>
        <v>0.8904314273431223</v>
      </c>
      <c r="L181" s="279"/>
    </row>
  </sheetData>
  <mergeCells count="35">
    <mergeCell ref="G3:G6"/>
    <mergeCell ref="H3:H6"/>
    <mergeCell ref="B86:F86"/>
    <mergeCell ref="B90:F90"/>
    <mergeCell ref="B95:F95"/>
    <mergeCell ref="B61:F61"/>
    <mergeCell ref="B62:F62"/>
    <mergeCell ref="B63:F63"/>
    <mergeCell ref="B38:F38"/>
    <mergeCell ref="B42:F42"/>
    <mergeCell ref="B46:F46"/>
    <mergeCell ref="B51:F51"/>
    <mergeCell ref="B60:F60"/>
    <mergeCell ref="B99:F99"/>
    <mergeCell ref="B78:F78"/>
    <mergeCell ref="B82:F82"/>
    <mergeCell ref="B64:F64"/>
    <mergeCell ref="B69:E73"/>
    <mergeCell ref="B74:F74"/>
    <mergeCell ref="B181:E181"/>
    <mergeCell ref="B5:F5"/>
    <mergeCell ref="I5:I6"/>
    <mergeCell ref="A1:L1"/>
    <mergeCell ref="A2:L2"/>
    <mergeCell ref="I3:J3"/>
    <mergeCell ref="B4:F4"/>
    <mergeCell ref="I4:J4"/>
    <mergeCell ref="B55:F55"/>
    <mergeCell ref="B7:F7"/>
    <mergeCell ref="B12:F12"/>
    <mergeCell ref="B18:F18"/>
    <mergeCell ref="B22:F22"/>
    <mergeCell ref="B26:F26"/>
    <mergeCell ref="B30:F30"/>
    <mergeCell ref="B34:F34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 topLeftCell="A71">
      <selection activeCell="D14" sqref="D14"/>
    </sheetView>
  </sheetViews>
  <sheetFormatPr defaultColWidth="9.140625" defaultRowHeight="15"/>
  <cols>
    <col min="1" max="1" width="4.28125" style="0" customWidth="1"/>
    <col min="2" max="3" width="8.7109375" style="0" customWidth="1"/>
    <col min="4" max="4" width="3.8515625" style="0" customWidth="1"/>
    <col min="5" max="5" width="12.140625" style="0" customWidth="1"/>
    <col min="6" max="6" width="8.7109375" style="0" hidden="1" customWidth="1"/>
    <col min="7" max="7" width="15.8515625" style="0" customWidth="1"/>
    <col min="10" max="10" width="27.140625" style="0" customWidth="1"/>
    <col min="11" max="11" width="8.8515625" style="0" customWidth="1"/>
    <col min="12" max="12" width="9.140625" style="0" customWidth="1"/>
    <col min="13" max="13" width="8.28125" style="0" customWidth="1"/>
    <col min="14" max="14" width="11.8515625" style="0" customWidth="1"/>
    <col min="15" max="15" width="7.421875" style="0" customWidth="1"/>
    <col min="16" max="16" width="12.28125" style="0" customWidth="1"/>
    <col min="17" max="17" width="9.57421875" style="0" bestFit="1" customWidth="1"/>
  </cols>
  <sheetData>
    <row r="1" ht="21">
      <c r="G1" s="87" t="s">
        <v>246</v>
      </c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ht="15">
      <c r="A4" s="16"/>
      <c r="G4" s="34" t="s">
        <v>14</v>
      </c>
      <c r="H4" s="90" t="s">
        <v>145</v>
      </c>
      <c r="I4" s="90"/>
      <c r="J4" s="90"/>
      <c r="K4" s="34" t="s">
        <v>9</v>
      </c>
      <c r="L4" s="356" t="s">
        <v>11</v>
      </c>
      <c r="M4" s="357"/>
      <c r="N4" s="357"/>
      <c r="O4" s="357"/>
      <c r="P4" s="358"/>
      <c r="Q4" t="s">
        <v>162</v>
      </c>
    </row>
    <row r="5" spans="1:17" ht="15.75">
      <c r="A5" s="189" t="s">
        <v>1</v>
      </c>
      <c r="B5" s="359" t="s">
        <v>137</v>
      </c>
      <c r="C5" s="360"/>
      <c r="D5" s="360"/>
      <c r="E5" s="360"/>
      <c r="F5" s="361"/>
      <c r="G5" s="29" t="s">
        <v>15</v>
      </c>
      <c r="K5" s="17" t="s">
        <v>10</v>
      </c>
      <c r="L5" s="356" t="s">
        <v>39</v>
      </c>
      <c r="M5" s="357"/>
      <c r="N5" s="357"/>
      <c r="O5" s="358"/>
      <c r="P5" s="23" t="s">
        <v>8</v>
      </c>
      <c r="Q5" t="s">
        <v>12</v>
      </c>
    </row>
    <row r="6" spans="1:16" ht="15">
      <c r="A6" s="17"/>
      <c r="B6" s="362"/>
      <c r="C6" s="363"/>
      <c r="D6" s="363"/>
      <c r="E6" s="363"/>
      <c r="F6" s="364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6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6" ht="1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</v>
      </c>
      <c r="O8" s="91"/>
      <c r="P8" s="92">
        <f>L8+M8+N8+O8</f>
        <v>1.493</v>
      </c>
    </row>
    <row r="9" spans="1:16" ht="15.7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6" ht="16.5" thickBot="1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</v>
      </c>
      <c r="O10" s="93"/>
      <c r="P10" s="141">
        <f>N10+O10</f>
        <v>1.493</v>
      </c>
    </row>
    <row r="11" spans="1:16" ht="1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6" ht="15.7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6" ht="1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6" ht="15.7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6" ht="1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6" ht="15.75" thickBot="1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6" ht="15">
      <c r="A17" s="34"/>
      <c r="B17" s="365"/>
      <c r="C17" s="365"/>
      <c r="D17" s="365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</v>
      </c>
      <c r="M17" s="17">
        <f>M19+M21+M25+M27+M28/1000</f>
        <v>143.05</v>
      </c>
      <c r="N17" s="47">
        <f>N19+N21+N25+N27+N28/1000</f>
        <v>3.269</v>
      </c>
      <c r="O17" s="17">
        <f>O19+O21+O25+O27</f>
        <v>0.845</v>
      </c>
      <c r="P17" s="47">
        <f>L17+M17+N17+O17</f>
        <v>157.4</v>
      </c>
    </row>
    <row r="18" spans="1:16" ht="15.7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6" ht="16.5" thickBot="1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</v>
      </c>
      <c r="M19" s="129">
        <v>5.05</v>
      </c>
      <c r="N19" s="129">
        <v>0.769</v>
      </c>
      <c r="O19" s="27">
        <v>0.845</v>
      </c>
      <c r="P19" s="127">
        <f>L19+M19+N19+O19</f>
        <v>16.9</v>
      </c>
    </row>
    <row r="20" spans="1:16" ht="1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6" ht="1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6" ht="1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6" ht="1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6" ht="1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6" ht="1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6" ht="1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6" ht="1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6" ht="1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6" ht="15.75" thickBot="1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ht="1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6" ht="15.7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6" ht="1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6" ht="15.75" thickBot="1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7" ht="1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</v>
      </c>
      <c r="O34" s="17">
        <f>O37+O40+O43+O45+O48+O51</f>
        <v>0</v>
      </c>
      <c r="P34" s="144">
        <f>L34+M34+N34+O34</f>
        <v>13747.798</v>
      </c>
      <c r="Q34" s="47">
        <f>Q37+Q40+Q43+Q45+Q48+Q51</f>
        <v>13.748</v>
      </c>
    </row>
    <row r="35" spans="1:16" ht="15.7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6" ht="1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7" ht="1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6" ht="1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6" ht="1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7" ht="1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6" ht="1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6" ht="1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7" ht="1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8.139</v>
      </c>
    </row>
    <row r="44" spans="1:16" ht="1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ht="1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</v>
      </c>
      <c r="R45" t="s">
        <v>167</v>
      </c>
    </row>
    <row r="46" spans="1:16" ht="1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7" ht="1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7" ht="1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ht="1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ht="1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3.154</v>
      </c>
    </row>
    <row r="52" spans="1:17" ht="1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6" ht="1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6" ht="1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6" ht="1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6" ht="15.75" thickBot="1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6" ht="1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6" ht="1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6" ht="1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6" ht="1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6" ht="1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6" ht="1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6" ht="1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6" ht="15.75" thickBot="1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6" ht="1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6" ht="1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6" ht="1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6" ht="15.75" thickBot="1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6" ht="1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6" ht="1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6" ht="1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6" ht="15.75" thickBot="1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6" ht="1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6" ht="1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6" ht="1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6" ht="1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6" ht="1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6" ht="1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6" ht="15.75" thickBot="1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ht="1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</v>
      </c>
    </row>
    <row r="81" spans="1:16" ht="1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ht="1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ht="1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ht="1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ht="1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ht="1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ht="1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ht="1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ht="1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ht="1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ht="1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ht="1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7" ht="15">
      <c r="A97" s="14"/>
      <c r="B97" s="14"/>
      <c r="C97" s="14"/>
      <c r="D97" s="14"/>
      <c r="E97" s="14"/>
      <c r="F97" s="14"/>
      <c r="G97" s="14"/>
    </row>
    <row r="98" spans="1:8" ht="15">
      <c r="A98" s="31"/>
      <c r="B98" s="14"/>
      <c r="C98" s="14"/>
      <c r="D98" s="14"/>
      <c r="E98" s="14"/>
      <c r="F98" s="14"/>
      <c r="G98" s="31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rintOptions/>
  <pageMargins left="0.3937007874015748" right="0" top="0.3543307086614173" bottom="0.7480314960629921" header="0.31496062992125984" footer="0.1181102362204724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0"/>
  <sheetViews>
    <sheetView workbookViewId="0" topLeftCell="A1">
      <selection activeCell="G31" sqref="G31"/>
    </sheetView>
  </sheetViews>
  <sheetFormatPr defaultColWidth="9.140625" defaultRowHeight="15"/>
  <cols>
    <col min="2" max="2" width="4.28125" style="0" customWidth="1"/>
    <col min="3" max="6" width="8.7109375" style="0" customWidth="1"/>
    <col min="7" max="7" width="7.421875" style="0" customWidth="1"/>
    <col min="8" max="8" width="12.8515625" style="0" customWidth="1"/>
    <col min="10" max="10" width="9.140625" style="0" customWidth="1"/>
    <col min="11" max="11" width="9.8515625" style="0" customWidth="1"/>
    <col min="12" max="12" width="8.8515625" style="0" customWidth="1"/>
    <col min="14" max="15" width="10.7109375" style="0" customWidth="1"/>
    <col min="16" max="16" width="12.00390625" style="0" customWidth="1"/>
    <col min="17" max="17" width="10.7109375" style="0" customWidth="1"/>
    <col min="18" max="18" width="11.140625" style="0" customWidth="1"/>
    <col min="19" max="19" width="8.7109375" style="0" customWidth="1"/>
    <col min="20" max="20" width="10.7109375" style="0" customWidth="1"/>
  </cols>
  <sheetData>
    <row r="1" spans="2:17" ht="21">
      <c r="B1" s="366" t="s">
        <v>314</v>
      </c>
      <c r="C1" s="366"/>
      <c r="D1" s="366"/>
      <c r="E1" s="366"/>
      <c r="F1" s="366"/>
      <c r="G1" s="366"/>
      <c r="H1" s="366"/>
      <c r="I1" s="366"/>
      <c r="J1" s="169"/>
      <c r="K1" s="169"/>
      <c r="L1" s="169"/>
      <c r="M1" s="169"/>
      <c r="N1" s="169"/>
      <c r="O1" s="169"/>
      <c r="P1" s="169"/>
      <c r="Q1" s="169"/>
    </row>
    <row r="2" ht="32.25" customHeight="1" hidden="1"/>
    <row r="3" spans="2:13" ht="24.95" customHeight="1">
      <c r="B3" s="367" t="s">
        <v>313</v>
      </c>
      <c r="C3" s="367"/>
      <c r="D3" s="367"/>
      <c r="E3" s="367"/>
      <c r="F3" s="367"/>
      <c r="G3" s="367"/>
      <c r="H3" s="367"/>
      <c r="I3" s="367"/>
      <c r="J3" s="15"/>
      <c r="K3" s="15"/>
      <c r="L3" s="15"/>
      <c r="M3" s="15"/>
    </row>
    <row r="4" spans="2:20" ht="20.1" customHeight="1">
      <c r="B4" s="17"/>
      <c r="H4" s="29" t="s">
        <v>14</v>
      </c>
      <c r="I4" t="s">
        <v>2</v>
      </c>
      <c r="L4" s="29" t="s">
        <v>9</v>
      </c>
      <c r="M4" s="368" t="s">
        <v>11</v>
      </c>
      <c r="N4" s="357"/>
      <c r="O4" s="357"/>
      <c r="P4" s="357"/>
      <c r="Q4" s="358"/>
      <c r="R4" s="365"/>
      <c r="S4" s="365"/>
      <c r="T4" s="365"/>
    </row>
    <row r="5" spans="2:20" ht="15.75">
      <c r="B5" s="17" t="s">
        <v>1</v>
      </c>
      <c r="C5" s="359" t="s">
        <v>18</v>
      </c>
      <c r="D5" s="360"/>
      <c r="E5" s="360"/>
      <c r="F5" s="360"/>
      <c r="G5" s="361"/>
      <c r="H5" s="17" t="s">
        <v>15</v>
      </c>
      <c r="I5" t="s">
        <v>3</v>
      </c>
      <c r="L5" s="17" t="s">
        <v>10</v>
      </c>
      <c r="M5" s="356" t="s">
        <v>39</v>
      </c>
      <c r="N5" s="357"/>
      <c r="O5" s="357"/>
      <c r="P5" s="358"/>
      <c r="Q5" s="23" t="s">
        <v>8</v>
      </c>
      <c r="R5" s="365"/>
      <c r="S5" s="365"/>
      <c r="T5" s="31"/>
    </row>
    <row r="6" spans="2:20" ht="15">
      <c r="B6" s="17"/>
      <c r="C6" s="362" t="s">
        <v>19</v>
      </c>
      <c r="D6" s="363"/>
      <c r="E6" s="363"/>
      <c r="F6" s="363"/>
      <c r="G6" s="364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ht="1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customHeight="1" hidden="1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35.992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58.81530000000001</v>
      </c>
      <c r="P9" s="83">
        <f>P11+P22+P31+P36+P41+P45+P50+P54+P64+P68+P74+P80+P83+P88+P92+P101</f>
        <v>4.473</v>
      </c>
      <c r="Q9" s="84">
        <f>M9+N9+O9+P9</f>
        <v>461.8903000000001</v>
      </c>
      <c r="R9" s="86">
        <f>Q11+Q22+Q31+Q36+Q41+Q45+Q50+Q54+Q64+Q68+Q74+Q80+Q83+Q88+Q92+Q101</f>
        <v>462.3453</v>
      </c>
      <c r="S9" s="14"/>
      <c r="T9" s="14"/>
    </row>
    <row r="10" spans="2:20" ht="15" customHeight="1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ht="1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ht="1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ht="1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customHeight="1" hidden="1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customHeight="1" hidden="1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ht="1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ht="1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ht="1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customHeight="1" hidden="1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ht="1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ht="1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ht="1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ht="15">
      <c r="B23" s="29">
        <v>2</v>
      </c>
      <c r="C23" t="s">
        <v>20</v>
      </c>
      <c r="H23" s="29" t="s">
        <v>22</v>
      </c>
      <c r="I23" s="362" t="s">
        <v>54</v>
      </c>
      <c r="J23" s="365"/>
      <c r="K23" s="364"/>
      <c r="L23" s="35"/>
      <c r="M23" s="35"/>
      <c r="N23" s="47"/>
      <c r="O23" s="47"/>
      <c r="P23" s="47"/>
      <c r="Q23" s="49"/>
      <c r="R23" s="14"/>
      <c r="S23" s="14"/>
      <c r="T23" s="14"/>
    </row>
    <row r="24" spans="2:20" ht="1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</v>
      </c>
      <c r="P24" s="47"/>
      <c r="Q24" s="57">
        <f>M24+N24+O24+P24</f>
        <v>1.493</v>
      </c>
      <c r="R24" s="14"/>
      <c r="S24" s="14"/>
      <c r="T24" s="14"/>
    </row>
    <row r="25" spans="2:20" ht="15" customHeight="1" hidden="1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ht="1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ht="1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ht="1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ht="1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17" ht="15" customHeight="1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18" ht="1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</v>
      </c>
      <c r="N31" s="54">
        <f>N34</f>
        <v>5.05</v>
      </c>
      <c r="O31" s="55">
        <f>O34</f>
        <v>0.769</v>
      </c>
      <c r="P31" s="55">
        <v>0.845</v>
      </c>
      <c r="Q31" s="57">
        <f>M31+N31+O31+P31</f>
        <v>16.9</v>
      </c>
      <c r="R31" s="112">
        <f>Q34</f>
        <v>16.9</v>
      </c>
    </row>
    <row r="32" spans="2:17" ht="15">
      <c r="B32" s="29">
        <v>3</v>
      </c>
      <c r="C32" s="14" t="s">
        <v>34</v>
      </c>
      <c r="F32" s="14"/>
      <c r="G32" s="20"/>
      <c r="H32" s="29" t="s">
        <v>36</v>
      </c>
      <c r="I32" s="362" t="s">
        <v>42</v>
      </c>
      <c r="J32" s="363"/>
      <c r="K32" s="364"/>
      <c r="L32" s="17"/>
      <c r="M32" s="17"/>
      <c r="N32" s="47"/>
      <c r="O32" s="47"/>
      <c r="P32" s="47"/>
      <c r="Q32" s="47"/>
    </row>
    <row r="33" spans="2:17" ht="15" customHeight="1" hidden="1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7" ht="15" customHeight="1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</v>
      </c>
      <c r="N34" s="47">
        <v>5.05</v>
      </c>
      <c r="O34" s="47">
        <v>0.769</v>
      </c>
      <c r="P34" s="47">
        <v>0.845</v>
      </c>
      <c r="Q34" s="72">
        <f>M34+N34+O34+P34</f>
        <v>16.9</v>
      </c>
    </row>
    <row r="35" spans="2:17" ht="1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7" ht="1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7" ht="15" customHeight="1" hidden="1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7" ht="15">
      <c r="B38" s="29">
        <v>4</v>
      </c>
      <c r="C38" s="14" t="s">
        <v>46</v>
      </c>
      <c r="F38" s="14"/>
      <c r="G38" s="20"/>
      <c r="H38" s="29" t="s">
        <v>44</v>
      </c>
      <c r="I38" s="369" t="s">
        <v>41</v>
      </c>
      <c r="J38" s="370"/>
      <c r="K38" s="371"/>
      <c r="L38" s="35"/>
      <c r="M38" s="17"/>
      <c r="N38" s="47"/>
      <c r="O38" s="47"/>
      <c r="P38" s="47"/>
      <c r="Q38" s="47"/>
    </row>
    <row r="39" spans="2:17" ht="1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7" ht="1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ht="1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3.154</v>
      </c>
      <c r="P41" s="51"/>
      <c r="Q41" s="57">
        <f>M41+N41+O41+P41</f>
        <v>3.154</v>
      </c>
      <c r="R41" s="112">
        <f>Q43</f>
        <v>3.154</v>
      </c>
    </row>
    <row r="42" spans="2:17" ht="1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7" ht="1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3.154</v>
      </c>
      <c r="P43" s="47"/>
      <c r="Q43" s="57">
        <f>M43+N43+O43+P43</f>
        <v>3.154</v>
      </c>
    </row>
    <row r="44" spans="2:17" ht="1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7" ht="1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0.736</v>
      </c>
      <c r="P45" s="51">
        <v>0.1</v>
      </c>
      <c r="Q45" s="57">
        <f>M45+N45+O45+P45</f>
        <v>0.836</v>
      </c>
    </row>
    <row r="46" spans="2:17" ht="15">
      <c r="B46" s="29">
        <v>6</v>
      </c>
      <c r="C46" t="s">
        <v>55</v>
      </c>
      <c r="F46" s="14"/>
      <c r="G46" s="20"/>
      <c r="H46" s="29" t="s">
        <v>59</v>
      </c>
      <c r="I46" s="369" t="s">
        <v>41</v>
      </c>
      <c r="J46" s="370"/>
      <c r="K46" s="371"/>
      <c r="L46" s="17"/>
      <c r="M46" s="17"/>
      <c r="N46" s="47"/>
      <c r="O46" s="47"/>
      <c r="P46" s="47"/>
      <c r="Q46" s="47"/>
    </row>
    <row r="47" spans="2:17" ht="1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7" ht="1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7" ht="1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ht="1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8.139</v>
      </c>
      <c r="P50" s="16"/>
      <c r="Q50" s="61">
        <v>8.139</v>
      </c>
      <c r="R50" t="s">
        <v>142</v>
      </c>
    </row>
    <row r="51" spans="2:17" ht="1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7" ht="1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ht="1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ht="1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</v>
      </c>
      <c r="R54" t="s">
        <v>142</v>
      </c>
    </row>
    <row r="55" spans="2:17" ht="1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7" ht="1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7" ht="1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7" ht="1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7" ht="1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7" ht="1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7" ht="1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7" ht="1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7" ht="1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7" ht="1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7" ht="1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7" ht="1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7" ht="1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ht="1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aca="true" t="shared" si="0" ref="Q68:Q74">M68+N68+O68+P68</f>
        <v>0.375</v>
      </c>
      <c r="R68" s="112">
        <f>Q69+Q70+Q71+Q72+Q73</f>
        <v>0.375</v>
      </c>
    </row>
    <row r="69" spans="2:17" ht="1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0.145</v>
      </c>
      <c r="P69" s="17"/>
      <c r="Q69" s="57">
        <f t="shared" si="0"/>
        <v>0.145</v>
      </c>
    </row>
    <row r="70" spans="2:17" ht="1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7" ht="1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7" ht="1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0.027</v>
      </c>
      <c r="P72" s="17"/>
      <c r="Q72" s="57">
        <f t="shared" si="0"/>
        <v>0.027</v>
      </c>
    </row>
    <row r="73" spans="2:17" ht="1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0.063</v>
      </c>
      <c r="P73" s="18"/>
      <c r="Q73" s="75">
        <f t="shared" si="0"/>
        <v>0.063</v>
      </c>
    </row>
    <row r="74" spans="2:17" ht="15">
      <c r="B74" s="17"/>
      <c r="G74" s="20"/>
      <c r="H74" s="17"/>
      <c r="I74" s="78" t="s">
        <v>13</v>
      </c>
      <c r="K74" s="20"/>
      <c r="L74" s="17" t="s">
        <v>12</v>
      </c>
      <c r="M74" s="17">
        <v>4.536</v>
      </c>
      <c r="N74" s="17">
        <v>219.56</v>
      </c>
      <c r="O74" s="17">
        <v>29.704</v>
      </c>
      <c r="P74" s="17">
        <v>3.528</v>
      </c>
      <c r="Q74" s="57">
        <f t="shared" si="0"/>
        <v>257.32800000000003</v>
      </c>
    </row>
    <row r="75" spans="2:17" ht="1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7" ht="1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7" ht="1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7" ht="1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7" ht="1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ht="1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7" ht="1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7" ht="1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ht="1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7" ht="1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7" ht="1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7" ht="1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7" ht="1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ht="1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7" ht="1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7" ht="1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7" ht="1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7" ht="1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</v>
      </c>
      <c r="P92" s="16"/>
      <c r="Q92" s="57">
        <f>M92+N92+O92+P92</f>
        <v>1.089</v>
      </c>
    </row>
    <row r="93" spans="2:17" ht="1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7" ht="1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7" ht="1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7" ht="1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7" ht="1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7" ht="1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7" ht="1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7" ht="1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ht="1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</v>
      </c>
      <c r="P101" s="16"/>
      <c r="Q101" s="57">
        <f>M101+N101+O101+P101</f>
        <v>22.9403</v>
      </c>
      <c r="R101" s="112">
        <f>Q103</f>
        <v>22.9403</v>
      </c>
    </row>
    <row r="102" spans="2:17" ht="1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7" ht="1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</v>
      </c>
      <c r="P103" s="17"/>
      <c r="Q103" s="72">
        <f>M103+N103+O103+P103</f>
        <v>22.9403</v>
      </c>
    </row>
    <row r="104" spans="2:17" ht="1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7" ht="1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3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I46:K46"/>
    <mergeCell ref="R5:S5"/>
    <mergeCell ref="C5:G5"/>
    <mergeCell ref="C6:G6"/>
    <mergeCell ref="I23:K23"/>
    <mergeCell ref="I32:K32"/>
    <mergeCell ref="M5:P5"/>
    <mergeCell ref="B1:I1"/>
    <mergeCell ref="B3:I3"/>
    <mergeCell ref="M4:Q4"/>
    <mergeCell ref="I38:K38"/>
    <mergeCell ref="R4:T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71.421875" style="0" customWidth="1"/>
    <col min="4" max="4" width="12.421875" style="0" customWidth="1"/>
    <col min="5" max="5" width="0.2890625" style="0" customWidth="1"/>
    <col min="6" max="6" width="9.7109375" style="0" customWidth="1"/>
    <col min="7" max="7" width="9.140625" style="0" hidden="1" customWidth="1"/>
    <col min="9" max="9" width="17.57421875" style="0" customWidth="1"/>
  </cols>
  <sheetData>
    <row r="1" spans="2:9" ht="15" customHeight="1">
      <c r="B1" s="379" t="s">
        <v>311</v>
      </c>
      <c r="C1" s="379"/>
      <c r="D1" s="379"/>
      <c r="E1" s="379"/>
      <c r="F1" s="379"/>
      <c r="G1" s="379"/>
      <c r="I1" s="377"/>
    </row>
    <row r="2" spans="2:9" ht="24.95" customHeight="1" thickBot="1">
      <c r="B2" s="166"/>
      <c r="C2" s="168" t="s">
        <v>312</v>
      </c>
      <c r="D2" s="167"/>
      <c r="E2" s="167"/>
      <c r="F2" s="167"/>
      <c r="G2" s="167"/>
      <c r="I2" s="377"/>
    </row>
    <row r="3" spans="2:9" ht="15" customHeight="1">
      <c r="B3" s="153"/>
      <c r="C3" s="376" t="s">
        <v>248</v>
      </c>
      <c r="D3" s="376" t="s">
        <v>279</v>
      </c>
      <c r="I3" s="147"/>
    </row>
    <row r="4" spans="2:4" ht="15" customHeight="1" thickBot="1">
      <c r="B4" s="154" t="s">
        <v>249</v>
      </c>
      <c r="C4" s="375"/>
      <c r="D4" s="375"/>
    </row>
    <row r="5" spans="2:4" ht="36" customHeight="1" thickBot="1">
      <c r="B5" s="155">
        <v>1</v>
      </c>
      <c r="C5" s="149" t="s">
        <v>250</v>
      </c>
      <c r="D5" s="157" t="s">
        <v>280</v>
      </c>
    </row>
    <row r="6" spans="2:4" ht="36.75" customHeight="1" thickBot="1">
      <c r="B6" s="155">
        <v>2</v>
      </c>
      <c r="C6" s="148" t="s">
        <v>251</v>
      </c>
      <c r="D6" s="158" t="s">
        <v>281</v>
      </c>
    </row>
    <row r="7" spans="2:4" ht="32.25" customHeight="1" thickBot="1">
      <c r="B7" s="155">
        <v>3</v>
      </c>
      <c r="C7" s="148" t="s">
        <v>252</v>
      </c>
      <c r="D7" s="158" t="s">
        <v>282</v>
      </c>
    </row>
    <row r="8" spans="2:4" ht="36.75" customHeight="1" thickBot="1">
      <c r="B8" s="155">
        <v>4</v>
      </c>
      <c r="C8" s="148" t="s">
        <v>253</v>
      </c>
      <c r="D8" s="158" t="s">
        <v>283</v>
      </c>
    </row>
    <row r="9" spans="2:4" ht="32.25" customHeight="1" thickBot="1">
      <c r="B9" s="155">
        <v>5</v>
      </c>
      <c r="C9" s="148" t="s">
        <v>254</v>
      </c>
      <c r="D9" s="158" t="s">
        <v>284</v>
      </c>
    </row>
    <row r="10" spans="2:4" ht="35.25" customHeight="1" thickBot="1">
      <c r="B10" s="155">
        <v>6</v>
      </c>
      <c r="C10" s="149" t="s">
        <v>255</v>
      </c>
      <c r="D10" s="158" t="s">
        <v>285</v>
      </c>
    </row>
    <row r="11" spans="2:4" ht="35.25" customHeight="1" thickBot="1">
      <c r="B11" s="155">
        <v>7</v>
      </c>
      <c r="C11" s="148" t="s">
        <v>256</v>
      </c>
      <c r="D11" s="158" t="s">
        <v>286</v>
      </c>
    </row>
    <row r="12" spans="2:4" ht="34.5" customHeight="1" thickBot="1">
      <c r="B12" s="155">
        <v>8</v>
      </c>
      <c r="C12" s="148" t="s">
        <v>257</v>
      </c>
      <c r="D12" s="158" t="s">
        <v>287</v>
      </c>
    </row>
    <row r="13" spans="2:4" ht="32.25" customHeight="1" thickBot="1">
      <c r="B13" s="155">
        <v>9</v>
      </c>
      <c r="C13" s="148" t="s">
        <v>258</v>
      </c>
      <c r="D13" s="158" t="s">
        <v>288</v>
      </c>
    </row>
    <row r="14" spans="2:4" ht="31.5" customHeight="1" thickBot="1">
      <c r="B14" s="155">
        <v>10</v>
      </c>
      <c r="C14" s="149" t="s">
        <v>259</v>
      </c>
      <c r="D14" s="158" t="s">
        <v>289</v>
      </c>
    </row>
    <row r="15" spans="2:4" ht="45" customHeight="1" thickBot="1">
      <c r="B15" s="155">
        <v>11</v>
      </c>
      <c r="C15" s="148" t="s">
        <v>260</v>
      </c>
      <c r="D15" s="158" t="s">
        <v>290</v>
      </c>
    </row>
    <row r="16" spans="2:4" ht="35.1" customHeight="1">
      <c r="B16" s="372">
        <v>12</v>
      </c>
      <c r="C16" s="378" t="s">
        <v>261</v>
      </c>
      <c r="D16" s="374" t="s">
        <v>291</v>
      </c>
    </row>
    <row r="17" spans="2:4" ht="15.75" customHeight="1" thickBot="1">
      <c r="B17" s="373"/>
      <c r="C17" s="375"/>
      <c r="D17" s="375"/>
    </row>
    <row r="18" spans="2:4" ht="45.75" customHeight="1" thickBot="1">
      <c r="B18" s="155">
        <v>13</v>
      </c>
      <c r="C18" s="148" t="s">
        <v>262</v>
      </c>
      <c r="D18" s="158" t="s">
        <v>292</v>
      </c>
    </row>
    <row r="19" spans="2:4" ht="31.5" customHeight="1" thickBot="1">
      <c r="B19" s="155">
        <v>14</v>
      </c>
      <c r="C19" s="148" t="s">
        <v>263</v>
      </c>
      <c r="D19" s="158" t="s">
        <v>293</v>
      </c>
    </row>
    <row r="20" spans="2:4" ht="32.25" customHeight="1" thickBot="1">
      <c r="B20" s="155">
        <v>15</v>
      </c>
      <c r="C20" s="148" t="s">
        <v>264</v>
      </c>
      <c r="D20" s="158" t="s">
        <v>294</v>
      </c>
    </row>
    <row r="21" spans="2:4" ht="33" customHeight="1" thickBot="1">
      <c r="B21" s="155">
        <v>16</v>
      </c>
      <c r="C21" s="148" t="s">
        <v>265</v>
      </c>
      <c r="D21" s="158" t="s">
        <v>295</v>
      </c>
    </row>
    <row r="22" spans="2:4" ht="31.5" customHeight="1" thickBot="1">
      <c r="B22" s="155">
        <v>17</v>
      </c>
      <c r="C22" s="148" t="s">
        <v>266</v>
      </c>
      <c r="D22" s="158" t="s">
        <v>296</v>
      </c>
    </row>
    <row r="23" spans="2:4" ht="45" customHeight="1" thickBot="1">
      <c r="B23" s="155">
        <v>18</v>
      </c>
      <c r="C23" s="149" t="s">
        <v>267</v>
      </c>
      <c r="D23" s="158" t="s">
        <v>297</v>
      </c>
    </row>
    <row r="24" spans="2:4" ht="65.1" customHeight="1" thickBot="1">
      <c r="B24" s="155">
        <v>19</v>
      </c>
      <c r="C24" s="149" t="s">
        <v>268</v>
      </c>
      <c r="D24" s="158" t="s">
        <v>298</v>
      </c>
    </row>
    <row r="25" spans="2:4" ht="45" customHeight="1" thickBot="1">
      <c r="B25" s="155">
        <v>20</v>
      </c>
      <c r="C25" s="149" t="s">
        <v>269</v>
      </c>
      <c r="D25" s="158" t="s">
        <v>299</v>
      </c>
    </row>
    <row r="26" spans="2:4" ht="45" customHeight="1" thickBot="1">
      <c r="B26" s="155">
        <v>21</v>
      </c>
      <c r="C26" s="149" t="s">
        <v>270</v>
      </c>
      <c r="D26" s="158" t="s">
        <v>300</v>
      </c>
    </row>
    <row r="27" spans="2:4" ht="32.25" customHeight="1" thickBot="1">
      <c r="B27" s="155">
        <v>22</v>
      </c>
      <c r="C27" s="149" t="s">
        <v>271</v>
      </c>
      <c r="D27" s="158" t="s">
        <v>301</v>
      </c>
    </row>
    <row r="28" spans="2:4" ht="65.1" customHeight="1" thickBot="1">
      <c r="B28" s="155">
        <v>23</v>
      </c>
      <c r="C28" s="149" t="s">
        <v>272</v>
      </c>
      <c r="D28" s="158" t="s">
        <v>302</v>
      </c>
    </row>
    <row r="29" spans="2:4" ht="45" customHeight="1" thickBot="1">
      <c r="B29" s="155">
        <v>24</v>
      </c>
      <c r="C29" s="149" t="s">
        <v>273</v>
      </c>
      <c r="D29" s="158" t="s">
        <v>303</v>
      </c>
    </row>
    <row r="30" spans="2:4" ht="45" customHeight="1" thickBot="1">
      <c r="B30" s="155">
        <v>25</v>
      </c>
      <c r="C30" s="149" t="s">
        <v>274</v>
      </c>
      <c r="D30" s="158" t="s">
        <v>304</v>
      </c>
    </row>
    <row r="31" spans="2:4" ht="37.5" customHeight="1" thickBot="1">
      <c r="B31" s="155">
        <v>26</v>
      </c>
      <c r="C31" s="149" t="s">
        <v>442</v>
      </c>
      <c r="D31" s="158" t="s">
        <v>305</v>
      </c>
    </row>
    <row r="32" spans="2:4" ht="34.5" customHeight="1" thickBot="1">
      <c r="B32" s="155">
        <v>27</v>
      </c>
      <c r="C32" s="149" t="s">
        <v>276</v>
      </c>
      <c r="D32" s="158" t="s">
        <v>306</v>
      </c>
    </row>
    <row r="33" spans="2:4" ht="48.75" customHeight="1" thickBot="1">
      <c r="B33" s="155">
        <v>28</v>
      </c>
      <c r="C33" s="149" t="s">
        <v>277</v>
      </c>
      <c r="D33" s="158" t="s">
        <v>438</v>
      </c>
    </row>
    <row r="34" spans="2:4" ht="48" customHeight="1" thickBot="1">
      <c r="B34" s="156">
        <v>29</v>
      </c>
      <c r="C34" s="149" t="s">
        <v>441</v>
      </c>
      <c r="D34" s="158" t="s">
        <v>307</v>
      </c>
    </row>
    <row r="35" spans="2:4" ht="45.75" customHeight="1" thickBot="1">
      <c r="B35" s="191">
        <v>30</v>
      </c>
      <c r="C35" s="192" t="s">
        <v>440</v>
      </c>
      <c r="D35" s="193" t="s">
        <v>428</v>
      </c>
    </row>
    <row r="36" spans="2:5" ht="36.75" customHeight="1" thickBot="1">
      <c r="B36" s="191">
        <v>31</v>
      </c>
      <c r="C36" s="192" t="s">
        <v>439</v>
      </c>
      <c r="D36" s="193" t="s">
        <v>433</v>
      </c>
      <c r="E36" s="14"/>
    </row>
    <row r="37" spans="3:5" ht="15">
      <c r="C37" s="151"/>
      <c r="D37" s="14"/>
      <c r="E37" s="14"/>
    </row>
    <row r="38" ht="15">
      <c r="C38" s="145"/>
    </row>
    <row r="39" ht="1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rintOptions/>
  <pageMargins left="0.3937007874015748" right="0" top="0.3543307086614173" bottom="0.7480314960629921" header="0.31496062992125984" footer="0.1181102362204724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 topLeftCell="A1">
      <selection activeCell="C6" sqref="C6"/>
    </sheetView>
  </sheetViews>
  <sheetFormatPr defaultColWidth="9.140625" defaultRowHeight="15"/>
  <cols>
    <col min="2" max="2" width="4.140625" style="0" customWidth="1"/>
    <col min="3" max="3" width="61.421875" style="0" customWidth="1"/>
    <col min="4" max="4" width="12.57421875" style="0" customWidth="1"/>
  </cols>
  <sheetData>
    <row r="1" spans="2:7" ht="18.75" customHeight="1">
      <c r="B1" s="380" t="s">
        <v>310</v>
      </c>
      <c r="C1" s="380"/>
      <c r="D1" s="380"/>
      <c r="E1" s="380"/>
      <c r="F1" s="380"/>
      <c r="G1" s="165"/>
    </row>
    <row r="2" spans="3:7" ht="35.1" customHeight="1">
      <c r="C2" s="379" t="s">
        <v>308</v>
      </c>
      <c r="D2" s="379"/>
      <c r="E2" s="159"/>
      <c r="F2" s="159"/>
      <c r="G2" s="159"/>
    </row>
    <row r="3" spans="3:4" ht="16.5" thickBot="1">
      <c r="C3" s="146"/>
      <c r="D3" s="146"/>
    </row>
    <row r="4" spans="2:4" ht="24.95" customHeight="1">
      <c r="B4" s="381" t="s">
        <v>309</v>
      </c>
      <c r="C4" s="383" t="s">
        <v>248</v>
      </c>
      <c r="D4" s="385" t="s">
        <v>279</v>
      </c>
    </row>
    <row r="5" spans="2:4" ht="24.95" customHeight="1" thickBot="1">
      <c r="B5" s="382"/>
      <c r="C5" s="384"/>
      <c r="D5" s="386"/>
    </row>
    <row r="6" spans="2:4" ht="45" customHeight="1" thickBot="1">
      <c r="B6" s="162">
        <v>1</v>
      </c>
      <c r="C6" s="160" t="s">
        <v>250</v>
      </c>
      <c r="D6" s="157" t="s">
        <v>280</v>
      </c>
    </row>
    <row r="7" spans="2:4" ht="45" customHeight="1" thickBot="1">
      <c r="B7" s="162">
        <v>2</v>
      </c>
      <c r="C7" s="161" t="s">
        <v>253</v>
      </c>
      <c r="D7" s="158" t="s">
        <v>283</v>
      </c>
    </row>
    <row r="8" spans="2:4" ht="45" customHeight="1" thickBot="1">
      <c r="B8" s="162">
        <v>3</v>
      </c>
      <c r="C8" s="161" t="s">
        <v>254</v>
      </c>
      <c r="D8" s="158" t="s">
        <v>284</v>
      </c>
    </row>
    <row r="9" spans="2:4" ht="45" customHeight="1" thickBot="1">
      <c r="B9" s="162">
        <v>4</v>
      </c>
      <c r="C9" s="161" t="s">
        <v>256</v>
      </c>
      <c r="D9" s="158" t="s">
        <v>286</v>
      </c>
    </row>
    <row r="10" spans="2:4" ht="45" customHeight="1" thickBot="1">
      <c r="B10" s="162">
        <v>5</v>
      </c>
      <c r="C10" s="160" t="s">
        <v>259</v>
      </c>
      <c r="D10" s="158" t="s">
        <v>289</v>
      </c>
    </row>
    <row r="11" spans="2:4" ht="45" customHeight="1" thickBot="1">
      <c r="B11" s="162">
        <v>6</v>
      </c>
      <c r="C11" s="161" t="s">
        <v>260</v>
      </c>
      <c r="D11" s="158" t="s">
        <v>290</v>
      </c>
    </row>
    <row r="12" spans="2:4" ht="45" customHeight="1" thickBot="1">
      <c r="B12" s="162">
        <v>7</v>
      </c>
      <c r="C12" s="161" t="s">
        <v>264</v>
      </c>
      <c r="D12" s="158" t="s">
        <v>294</v>
      </c>
    </row>
    <row r="13" spans="2:4" ht="45" customHeight="1" thickBot="1">
      <c r="B13" s="162">
        <v>8</v>
      </c>
      <c r="C13" s="161" t="s">
        <v>266</v>
      </c>
      <c r="D13" s="158" t="s">
        <v>296</v>
      </c>
    </row>
    <row r="14" spans="2:4" ht="45" customHeight="1" thickBot="1">
      <c r="B14" s="162">
        <v>9</v>
      </c>
      <c r="C14" s="160" t="s">
        <v>268</v>
      </c>
      <c r="D14" s="158" t="s">
        <v>298</v>
      </c>
    </row>
    <row r="15" spans="2:4" ht="45" customHeight="1" thickBot="1">
      <c r="B15" s="163">
        <v>10</v>
      </c>
      <c r="C15" s="160" t="s">
        <v>271</v>
      </c>
      <c r="D15" s="158" t="s">
        <v>301</v>
      </c>
    </row>
    <row r="16" spans="2:4" ht="45" customHeight="1" thickBot="1">
      <c r="B16" s="162">
        <v>11</v>
      </c>
      <c r="C16" s="160" t="s">
        <v>273</v>
      </c>
      <c r="D16" s="158" t="s">
        <v>303</v>
      </c>
    </row>
    <row r="17" spans="2:4" ht="45" customHeight="1" thickBot="1">
      <c r="B17" s="162">
        <v>12</v>
      </c>
      <c r="C17" s="160" t="s">
        <v>274</v>
      </c>
      <c r="D17" s="158" t="s">
        <v>304</v>
      </c>
    </row>
    <row r="18" spans="2:4" ht="65.1" customHeight="1" thickBot="1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 topLeftCell="A1">
      <selection activeCell="B3" sqref="B3:D33"/>
    </sheetView>
  </sheetViews>
  <sheetFormatPr defaultColWidth="9.140625" defaultRowHeight="15"/>
  <cols>
    <col min="2" max="2" width="3.7109375" style="0" customWidth="1"/>
    <col min="3" max="3" width="71.7109375" style="0" customWidth="1"/>
    <col min="4" max="4" width="12.7109375" style="0" customWidth="1"/>
  </cols>
  <sheetData>
    <row r="3" spans="2:7" ht="18.75" customHeight="1">
      <c r="B3" s="379" t="s">
        <v>311</v>
      </c>
      <c r="C3" s="379"/>
      <c r="D3" s="379"/>
      <c r="E3" s="165"/>
      <c r="F3" s="165"/>
      <c r="G3" s="165"/>
    </row>
    <row r="4" spans="2:7" ht="45" customHeight="1" thickBot="1">
      <c r="B4" s="387" t="s">
        <v>312</v>
      </c>
      <c r="C4" s="387"/>
      <c r="D4" s="167"/>
      <c r="E4" s="167"/>
      <c r="F4" s="167"/>
      <c r="G4" s="167"/>
    </row>
    <row r="5" spans="2:4" ht="15">
      <c r="B5" s="153"/>
      <c r="C5" s="376" t="s">
        <v>248</v>
      </c>
      <c r="D5" s="376" t="s">
        <v>279</v>
      </c>
    </row>
    <row r="6" spans="2:4" ht="15.75" thickBot="1">
      <c r="B6" s="154" t="s">
        <v>249</v>
      </c>
      <c r="C6" s="375"/>
      <c r="D6" s="375"/>
    </row>
    <row r="7" spans="2:4" ht="45" customHeight="1" thickBot="1">
      <c r="B7" s="155">
        <v>1</v>
      </c>
      <c r="C7" s="149" t="s">
        <v>250</v>
      </c>
      <c r="D7" s="157" t="s">
        <v>280</v>
      </c>
    </row>
    <row r="8" spans="2:4" ht="45" customHeight="1" thickBot="1">
      <c r="B8" s="155">
        <v>2</v>
      </c>
      <c r="C8" s="148" t="s">
        <v>251</v>
      </c>
      <c r="D8" s="158" t="s">
        <v>281</v>
      </c>
    </row>
    <row r="9" spans="2:4" ht="45" customHeight="1" thickBot="1">
      <c r="B9" s="155">
        <v>3</v>
      </c>
      <c r="C9" s="148" t="s">
        <v>252</v>
      </c>
      <c r="D9" s="158" t="s">
        <v>282</v>
      </c>
    </row>
    <row r="10" spans="2:4" ht="45" customHeight="1" thickBot="1">
      <c r="B10" s="155">
        <v>4</v>
      </c>
      <c r="C10" s="149" t="s">
        <v>255</v>
      </c>
      <c r="D10" s="158" t="s">
        <v>285</v>
      </c>
    </row>
    <row r="11" spans="2:4" ht="45" customHeight="1" thickBot="1">
      <c r="B11" s="155">
        <v>5</v>
      </c>
      <c r="C11" s="148" t="s">
        <v>256</v>
      </c>
      <c r="D11" s="158" t="s">
        <v>286</v>
      </c>
    </row>
    <row r="12" spans="2:4" ht="45" customHeight="1" thickBot="1">
      <c r="B12" s="155">
        <v>6</v>
      </c>
      <c r="C12" s="148" t="s">
        <v>257</v>
      </c>
      <c r="D12" s="158" t="s">
        <v>287</v>
      </c>
    </row>
    <row r="13" spans="2:4" ht="45" customHeight="1" thickBot="1">
      <c r="B13" s="155">
        <v>7</v>
      </c>
      <c r="C13" s="148" t="s">
        <v>258</v>
      </c>
      <c r="D13" s="158" t="s">
        <v>288</v>
      </c>
    </row>
    <row r="14" spans="2:4" ht="45" customHeight="1" thickBot="1">
      <c r="B14" s="155">
        <v>8</v>
      </c>
      <c r="C14" s="149" t="s">
        <v>259</v>
      </c>
      <c r="D14" s="158" t="s">
        <v>289</v>
      </c>
    </row>
    <row r="15" spans="2:4" ht="45" customHeight="1" thickBot="1">
      <c r="B15" s="155">
        <v>9</v>
      </c>
      <c r="C15" s="148" t="s">
        <v>260</v>
      </c>
      <c r="D15" s="158" t="s">
        <v>290</v>
      </c>
    </row>
    <row r="16" spans="2:4" ht="24.95" customHeight="1">
      <c r="B16" s="372">
        <v>10</v>
      </c>
      <c r="C16" s="378" t="s">
        <v>261</v>
      </c>
      <c r="D16" s="374" t="s">
        <v>291</v>
      </c>
    </row>
    <row r="17" spans="2:4" ht="24.95" customHeight="1" thickBot="1">
      <c r="B17" s="373"/>
      <c r="C17" s="375"/>
      <c r="D17" s="375"/>
    </row>
    <row r="18" spans="2:4" ht="45" customHeight="1" thickBot="1">
      <c r="B18" s="155">
        <v>11</v>
      </c>
      <c r="C18" s="148" t="s">
        <v>262</v>
      </c>
      <c r="D18" s="158" t="s">
        <v>292</v>
      </c>
    </row>
    <row r="19" spans="2:4" ht="45" customHeight="1" thickBot="1">
      <c r="B19" s="155">
        <v>12</v>
      </c>
      <c r="C19" s="148" t="s">
        <v>263</v>
      </c>
      <c r="D19" s="158" t="s">
        <v>293</v>
      </c>
    </row>
    <row r="20" spans="2:4" ht="45" customHeight="1" thickBot="1">
      <c r="B20" s="155">
        <v>13</v>
      </c>
      <c r="C20" s="148" t="s">
        <v>264</v>
      </c>
      <c r="D20" s="158" t="s">
        <v>294</v>
      </c>
    </row>
    <row r="21" spans="2:4" ht="45" customHeight="1" thickBot="1">
      <c r="B21" s="155">
        <v>14</v>
      </c>
      <c r="C21" s="148" t="s">
        <v>265</v>
      </c>
      <c r="D21" s="158" t="s">
        <v>295</v>
      </c>
    </row>
    <row r="22" spans="2:4" ht="45" customHeight="1" thickBot="1">
      <c r="B22" s="155">
        <v>15</v>
      </c>
      <c r="C22" s="148" t="s">
        <v>266</v>
      </c>
      <c r="D22" s="158" t="s">
        <v>296</v>
      </c>
    </row>
    <row r="23" spans="2:4" ht="45" customHeight="1" thickBot="1">
      <c r="B23" s="155">
        <v>16</v>
      </c>
      <c r="C23" s="149" t="s">
        <v>267</v>
      </c>
      <c r="D23" s="158" t="s">
        <v>297</v>
      </c>
    </row>
    <row r="24" spans="2:4" ht="45" customHeight="1" thickBot="1">
      <c r="B24" s="155">
        <v>17</v>
      </c>
      <c r="C24" s="149" t="s">
        <v>268</v>
      </c>
      <c r="D24" s="158" t="s">
        <v>298</v>
      </c>
    </row>
    <row r="25" spans="2:4" ht="45" customHeight="1" thickBot="1">
      <c r="B25" s="155">
        <v>18</v>
      </c>
      <c r="C25" s="149" t="s">
        <v>270</v>
      </c>
      <c r="D25" s="158" t="s">
        <v>300</v>
      </c>
    </row>
    <row r="26" spans="2:4" ht="45" customHeight="1" thickBot="1">
      <c r="B26" s="155">
        <v>19</v>
      </c>
      <c r="C26" s="149" t="s">
        <v>271</v>
      </c>
      <c r="D26" s="158" t="s">
        <v>301</v>
      </c>
    </row>
    <row r="27" spans="2:4" ht="45" customHeight="1" thickBot="1">
      <c r="B27" s="155">
        <v>20</v>
      </c>
      <c r="C27" s="149" t="s">
        <v>272</v>
      </c>
      <c r="D27" s="158" t="s">
        <v>302</v>
      </c>
    </row>
    <row r="28" spans="2:4" ht="45" customHeight="1" thickBot="1">
      <c r="B28" s="155">
        <v>21</v>
      </c>
      <c r="C28" s="149" t="s">
        <v>273</v>
      </c>
      <c r="D28" s="158" t="s">
        <v>303</v>
      </c>
    </row>
    <row r="29" spans="2:4" ht="45" customHeight="1" thickBot="1">
      <c r="B29" s="155">
        <v>22</v>
      </c>
      <c r="C29" s="149" t="s">
        <v>274</v>
      </c>
      <c r="D29" s="158" t="s">
        <v>304</v>
      </c>
    </row>
    <row r="30" spans="2:4" ht="45" customHeight="1" thickBot="1">
      <c r="B30" s="155">
        <v>23</v>
      </c>
      <c r="C30" s="149" t="s">
        <v>275</v>
      </c>
      <c r="D30" s="158" t="s">
        <v>305</v>
      </c>
    </row>
    <row r="31" spans="2:4" ht="45" customHeight="1" thickBot="1">
      <c r="B31" s="155">
        <v>24</v>
      </c>
      <c r="C31" s="149" t="s">
        <v>276</v>
      </c>
      <c r="D31" s="158" t="s">
        <v>306</v>
      </c>
    </row>
    <row r="32" spans="2:4" ht="45" customHeight="1" thickBot="1">
      <c r="B32" s="155">
        <v>25</v>
      </c>
      <c r="C32" s="149" t="s">
        <v>277</v>
      </c>
      <c r="D32" s="158" t="s">
        <v>321</v>
      </c>
    </row>
    <row r="33" spans="2:4" ht="35.1" customHeight="1" thickBot="1">
      <c r="B33" s="156">
        <v>26</v>
      </c>
      <c r="C33" s="149" t="s">
        <v>278</v>
      </c>
      <c r="D33" s="158" t="s">
        <v>307</v>
      </c>
    </row>
    <row r="34" spans="2:5" ht="1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71.7109375" style="0" customWidth="1"/>
    <col min="3" max="3" width="12.7109375" style="0" customWidth="1"/>
  </cols>
  <sheetData>
    <row r="3" spans="1:6" ht="18.75" customHeight="1">
      <c r="A3" s="389" t="s">
        <v>319</v>
      </c>
      <c r="B3" s="389"/>
      <c r="C3" s="389"/>
      <c r="D3" s="165"/>
      <c r="E3" s="165"/>
      <c r="F3" s="165"/>
    </row>
    <row r="4" spans="1:6" ht="20.25">
      <c r="A4" s="159"/>
      <c r="B4" s="171" t="s">
        <v>318</v>
      </c>
      <c r="C4" s="159"/>
      <c r="D4" s="159"/>
      <c r="E4" s="159"/>
      <c r="F4" s="159"/>
    </row>
    <row r="5" spans="1:6" ht="18.75">
      <c r="A5" s="159"/>
      <c r="B5" s="159"/>
      <c r="C5" s="159"/>
      <c r="D5" s="159"/>
      <c r="E5" s="159"/>
      <c r="F5" s="159"/>
    </row>
    <row r="6" spans="1:6" ht="37.5" customHeight="1">
      <c r="A6" s="159"/>
      <c r="B6" s="379" t="s">
        <v>320</v>
      </c>
      <c r="C6" s="379"/>
      <c r="D6" s="379"/>
      <c r="E6" s="159"/>
      <c r="F6" s="159"/>
    </row>
    <row r="7" spans="1:6" ht="24.95" customHeight="1" thickBot="1">
      <c r="A7" s="166"/>
      <c r="B7" s="168"/>
      <c r="C7" s="167"/>
      <c r="D7" s="167"/>
      <c r="E7" s="167"/>
      <c r="F7" s="167"/>
    </row>
    <row r="8" spans="1:3" ht="24.95" customHeight="1">
      <c r="A8" s="153"/>
      <c r="B8" s="385" t="s">
        <v>248</v>
      </c>
      <c r="C8" s="376" t="s">
        <v>279</v>
      </c>
    </row>
    <row r="9" spans="1:3" ht="24.95" customHeight="1" thickBot="1">
      <c r="A9" s="154" t="s">
        <v>249</v>
      </c>
      <c r="B9" s="388"/>
      <c r="C9" s="375"/>
    </row>
    <row r="10" spans="1:3" ht="50.1" customHeight="1" thickBot="1">
      <c r="A10" s="155">
        <v>1</v>
      </c>
      <c r="B10" s="170" t="s">
        <v>315</v>
      </c>
      <c r="C10" s="158" t="s">
        <v>284</v>
      </c>
    </row>
    <row r="11" spans="1:3" ht="50.1" customHeight="1" thickBot="1">
      <c r="A11" s="155">
        <v>2</v>
      </c>
      <c r="B11" s="170" t="s">
        <v>316</v>
      </c>
      <c r="C11" s="158" t="s">
        <v>299</v>
      </c>
    </row>
    <row r="12" spans="1:3" ht="65.1" customHeight="1" thickBot="1">
      <c r="A12" s="155">
        <v>3</v>
      </c>
      <c r="B12" s="170" t="s">
        <v>317</v>
      </c>
      <c r="C12" s="158" t="s">
        <v>300</v>
      </c>
    </row>
    <row r="13" spans="1:4" ht="1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workbookViewId="0" topLeftCell="A76">
      <selection activeCell="C2" sqref="C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6" width="15.7109375" style="0" customWidth="1"/>
    <col min="7" max="10" width="5.7109375" style="0" customWidth="1"/>
    <col min="12" max="12" width="11.421875" style="0" bestFit="1" customWidth="1"/>
  </cols>
  <sheetData>
    <row r="2" spans="2:11" ht="21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1" ht="21">
      <c r="B3" s="391" t="s">
        <v>401</v>
      </c>
      <c r="C3" s="391"/>
      <c r="D3" s="391"/>
      <c r="E3" s="391"/>
      <c r="F3" s="391"/>
      <c r="G3" s="391"/>
      <c r="H3" s="391"/>
      <c r="I3" s="391"/>
      <c r="J3" s="391"/>
      <c r="K3" s="176"/>
    </row>
    <row r="4" spans="2:11" ht="15">
      <c r="B4" s="29"/>
      <c r="C4" s="404" t="s">
        <v>322</v>
      </c>
      <c r="D4" s="394"/>
      <c r="E4" s="394"/>
      <c r="F4" s="395"/>
      <c r="G4" s="365" t="s">
        <v>328</v>
      </c>
      <c r="H4" s="365"/>
      <c r="I4" s="404" t="s">
        <v>331</v>
      </c>
      <c r="J4" s="395"/>
      <c r="K4" s="90"/>
    </row>
    <row r="5" spans="2:11" ht="15">
      <c r="B5" s="29" t="s">
        <v>309</v>
      </c>
      <c r="C5" s="362" t="s">
        <v>323</v>
      </c>
      <c r="D5" s="365"/>
      <c r="E5" s="365"/>
      <c r="F5" s="364"/>
      <c r="G5" s="176" t="s">
        <v>329</v>
      </c>
      <c r="H5" s="176"/>
      <c r="I5" s="362" t="s">
        <v>332</v>
      </c>
      <c r="J5" s="364"/>
      <c r="K5" s="90"/>
    </row>
    <row r="6" spans="2:11" ht="1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1" ht="15">
      <c r="B7" s="29">
        <v>1</v>
      </c>
      <c r="C7" s="362" t="s">
        <v>283</v>
      </c>
      <c r="D7" s="365"/>
      <c r="E7" s="365"/>
      <c r="F7" s="364"/>
      <c r="G7" s="403"/>
      <c r="H7" s="407"/>
      <c r="I7" s="177"/>
      <c r="J7" s="178"/>
      <c r="K7" s="90"/>
    </row>
    <row r="8" spans="2:11" ht="1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1" ht="1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ht="15">
      <c r="B10" s="27"/>
      <c r="C10" s="175" t="s">
        <v>356</v>
      </c>
      <c r="D10" s="175"/>
      <c r="E10" s="175"/>
      <c r="F10" s="179"/>
      <c r="G10" s="392">
        <v>7143709.56</v>
      </c>
      <c r="H10" s="396"/>
      <c r="I10" s="392">
        <v>1353469.36</v>
      </c>
      <c r="J10" s="393"/>
      <c r="K10" s="90"/>
      <c r="L10" s="187"/>
    </row>
    <row r="11" spans="2:11" ht="15">
      <c r="B11" s="29">
        <v>2</v>
      </c>
      <c r="C11" s="362" t="s">
        <v>284</v>
      </c>
      <c r="D11" s="365"/>
      <c r="E11" s="365"/>
      <c r="F11" s="364"/>
      <c r="G11" s="405"/>
      <c r="H11" s="364"/>
      <c r="I11" s="172"/>
      <c r="J11" s="173"/>
      <c r="K11" s="90"/>
    </row>
    <row r="12" spans="2:11" ht="1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1" ht="1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1" ht="15">
      <c r="B14" s="29"/>
      <c r="C14" s="176" t="s">
        <v>398</v>
      </c>
      <c r="D14" s="176"/>
      <c r="E14" s="176"/>
      <c r="F14" s="173"/>
      <c r="G14" s="399">
        <v>672400</v>
      </c>
      <c r="H14" s="400"/>
      <c r="I14" s="403">
        <v>319215.3</v>
      </c>
      <c r="J14" s="364"/>
      <c r="K14" s="90"/>
    </row>
    <row r="15" spans="2:11" ht="1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1" ht="15">
      <c r="B16" s="29">
        <v>3</v>
      </c>
      <c r="C16" s="362" t="s">
        <v>299</v>
      </c>
      <c r="D16" s="365"/>
      <c r="E16" s="365"/>
      <c r="F16" s="364"/>
      <c r="G16" s="362"/>
      <c r="H16" s="364"/>
      <c r="I16" s="172"/>
      <c r="J16" s="173"/>
      <c r="K16" s="90"/>
    </row>
    <row r="17" spans="2:11" ht="1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ht="15">
      <c r="B18" s="29"/>
      <c r="C18" s="176" t="s">
        <v>352</v>
      </c>
      <c r="D18" s="176"/>
      <c r="E18" s="176"/>
      <c r="F18" s="173"/>
      <c r="G18" s="405"/>
      <c r="H18" s="406"/>
      <c r="I18" s="172"/>
      <c r="J18" s="173"/>
      <c r="K18" s="90"/>
    </row>
    <row r="19" spans="2:11" ht="15">
      <c r="B19" s="27"/>
      <c r="C19" s="175" t="s">
        <v>353</v>
      </c>
      <c r="D19" s="175"/>
      <c r="E19" s="175"/>
      <c r="F19" s="179"/>
      <c r="G19" s="392">
        <v>434738</v>
      </c>
      <c r="H19" s="393"/>
      <c r="I19" s="180"/>
      <c r="J19" s="179"/>
      <c r="K19" s="90"/>
    </row>
    <row r="20" spans="2:11" ht="15">
      <c r="B20" s="29">
        <v>4</v>
      </c>
      <c r="C20" s="362" t="s">
        <v>333</v>
      </c>
      <c r="D20" s="365"/>
      <c r="E20" s="365"/>
      <c r="F20" s="364"/>
      <c r="G20" s="397"/>
      <c r="H20" s="398"/>
      <c r="I20" s="172"/>
      <c r="J20" s="173"/>
      <c r="K20" s="90"/>
    </row>
    <row r="21" spans="2:11" ht="1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0" ht="15">
      <c r="B22" s="27"/>
      <c r="C22" s="175" t="s">
        <v>350</v>
      </c>
      <c r="D22" s="175"/>
      <c r="E22" s="15"/>
      <c r="F22" s="21"/>
      <c r="G22" s="401">
        <v>501648</v>
      </c>
      <c r="H22" s="402"/>
      <c r="I22" s="392">
        <v>501647.03</v>
      </c>
      <c r="J22" s="396"/>
    </row>
    <row r="23" spans="2:10" ht="15">
      <c r="B23" s="29">
        <v>5</v>
      </c>
      <c r="C23" s="362" t="s">
        <v>334</v>
      </c>
      <c r="D23" s="365"/>
      <c r="E23" s="365"/>
      <c r="F23" s="364"/>
      <c r="G23" s="399"/>
      <c r="H23" s="400"/>
      <c r="I23" s="403"/>
      <c r="J23" s="364"/>
    </row>
    <row r="24" spans="2:10" ht="1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0" ht="15">
      <c r="B25" s="27"/>
      <c r="C25" s="175" t="s">
        <v>349</v>
      </c>
      <c r="D25" s="175"/>
      <c r="E25" s="15"/>
      <c r="F25" s="21"/>
      <c r="G25" s="401">
        <v>1581500</v>
      </c>
      <c r="H25" s="402"/>
      <c r="I25" s="392">
        <v>1245355.57</v>
      </c>
      <c r="J25" s="393"/>
    </row>
    <row r="26" spans="2:10" ht="15">
      <c r="B26" s="29">
        <v>6</v>
      </c>
      <c r="C26" s="362" t="s">
        <v>335</v>
      </c>
      <c r="D26" s="365"/>
      <c r="E26" s="365"/>
      <c r="F26" s="364"/>
      <c r="G26" s="362"/>
      <c r="H26" s="364"/>
      <c r="I26" s="59"/>
      <c r="J26" s="20"/>
    </row>
    <row r="27" spans="2:10" ht="1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0" ht="1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0" ht="15">
      <c r="B29" s="18"/>
      <c r="C29" s="175" t="s">
        <v>337</v>
      </c>
      <c r="D29" s="175"/>
      <c r="E29" s="15"/>
      <c r="F29" s="21"/>
      <c r="G29" s="392">
        <v>1198000</v>
      </c>
      <c r="H29" s="393"/>
      <c r="I29" s="392">
        <v>857252.9</v>
      </c>
      <c r="J29" s="393"/>
    </row>
    <row r="30" spans="2:10" ht="15">
      <c r="B30" s="29"/>
      <c r="C30" s="362" t="s">
        <v>338</v>
      </c>
      <c r="D30" s="365"/>
      <c r="E30" s="365"/>
      <c r="F30" s="364"/>
      <c r="G30" s="59"/>
      <c r="H30" s="20"/>
      <c r="I30" s="59"/>
      <c r="J30" s="20"/>
    </row>
    <row r="31" spans="2:10" ht="1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0" ht="1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2:10" ht="15">
      <c r="B33" s="27"/>
      <c r="C33" s="175" t="s">
        <v>339</v>
      </c>
      <c r="D33" s="175"/>
      <c r="E33" s="15"/>
      <c r="F33" s="21"/>
      <c r="G33" s="392">
        <v>5824724.5</v>
      </c>
      <c r="H33" s="393"/>
      <c r="I33" s="392">
        <v>1629036.5</v>
      </c>
      <c r="J33" s="393"/>
    </row>
    <row r="34" spans="2:10" ht="15">
      <c r="B34" s="29">
        <v>8</v>
      </c>
      <c r="C34" s="362" t="s">
        <v>400</v>
      </c>
      <c r="D34" s="365"/>
      <c r="E34" s="365"/>
      <c r="F34" s="364"/>
      <c r="G34" s="59"/>
      <c r="H34" s="20"/>
      <c r="I34" s="59"/>
      <c r="J34" s="20"/>
    </row>
    <row r="35" spans="2:10" ht="1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2:10" ht="1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2:10" ht="15">
      <c r="B37" s="18"/>
      <c r="C37" s="175" t="s">
        <v>341</v>
      </c>
      <c r="D37" s="175"/>
      <c r="E37" s="15"/>
      <c r="F37" s="21"/>
      <c r="G37" s="392">
        <v>799280</v>
      </c>
      <c r="H37" s="393"/>
      <c r="I37" s="392">
        <v>31659.88</v>
      </c>
      <c r="J37" s="393"/>
    </row>
    <row r="38" spans="2:10" ht="15">
      <c r="B38" s="29">
        <v>9</v>
      </c>
      <c r="C38" s="362" t="s">
        <v>342</v>
      </c>
      <c r="D38" s="365"/>
      <c r="E38" s="365"/>
      <c r="F38" s="364"/>
      <c r="G38" s="59"/>
      <c r="H38" s="20"/>
      <c r="I38" s="59"/>
      <c r="J38" s="20"/>
    </row>
    <row r="39" spans="2:10" ht="1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2:10" ht="1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2:10" ht="15">
      <c r="B41" s="27"/>
      <c r="C41" s="175" t="s">
        <v>345</v>
      </c>
      <c r="D41" s="175"/>
      <c r="E41" s="15"/>
      <c r="F41" s="21"/>
      <c r="G41" s="392">
        <v>4435752.5</v>
      </c>
      <c r="H41" s="393"/>
      <c r="I41" s="392">
        <v>1266807.27</v>
      </c>
      <c r="J41" s="393"/>
    </row>
    <row r="42" spans="1:10" ht="15">
      <c r="A42" s="59"/>
      <c r="B42" s="34">
        <v>10</v>
      </c>
      <c r="C42" s="394" t="s">
        <v>360</v>
      </c>
      <c r="D42" s="394"/>
      <c r="E42" s="394"/>
      <c r="F42" s="395"/>
      <c r="G42" s="14"/>
      <c r="H42" s="19"/>
      <c r="I42" s="59"/>
      <c r="J42" s="19"/>
    </row>
    <row r="43" spans="1:10" ht="1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ht="1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ht="1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ht="15">
      <c r="A46" s="59"/>
      <c r="B46" s="27"/>
      <c r="C46" s="175" t="s">
        <v>359</v>
      </c>
      <c r="D46" s="175"/>
      <c r="E46" s="15"/>
      <c r="F46" s="21"/>
      <c r="G46" s="392">
        <v>935791.5</v>
      </c>
      <c r="H46" s="393"/>
      <c r="I46" s="62"/>
      <c r="J46" s="21"/>
    </row>
    <row r="47" spans="1:10" ht="15">
      <c r="A47" s="59"/>
      <c r="B47" s="29">
        <v>11</v>
      </c>
      <c r="C47" s="394" t="s">
        <v>361</v>
      </c>
      <c r="D47" s="394"/>
      <c r="E47" s="394"/>
      <c r="F47" s="395"/>
      <c r="H47" s="20"/>
      <c r="I47" s="59"/>
      <c r="J47" s="20"/>
    </row>
    <row r="48" spans="1:10" ht="1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ht="1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ht="1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ht="15">
      <c r="A51" s="59"/>
      <c r="B51" s="18"/>
      <c r="C51" s="186" t="s">
        <v>364</v>
      </c>
      <c r="D51" s="15"/>
      <c r="E51" s="15"/>
      <c r="F51" s="21"/>
      <c r="G51" s="392">
        <v>4352892.8</v>
      </c>
      <c r="H51" s="393"/>
      <c r="I51" s="392">
        <v>3260225.58</v>
      </c>
      <c r="J51" s="393"/>
    </row>
    <row r="52" spans="1:10" ht="15">
      <c r="A52" s="59"/>
      <c r="B52" s="17">
        <v>12</v>
      </c>
      <c r="C52" s="394" t="s">
        <v>365</v>
      </c>
      <c r="D52" s="394"/>
      <c r="E52" s="394"/>
      <c r="F52" s="395"/>
      <c r="H52" s="20"/>
      <c r="I52" s="59"/>
      <c r="J52" s="20"/>
    </row>
    <row r="53" spans="1:10" ht="1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ht="1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ht="15">
      <c r="A55" s="59"/>
      <c r="B55" s="18"/>
      <c r="C55" s="186" t="s">
        <v>367</v>
      </c>
      <c r="D55" s="15"/>
      <c r="E55" s="15"/>
      <c r="F55" s="21"/>
      <c r="G55" s="392">
        <v>413500</v>
      </c>
      <c r="H55" s="393"/>
      <c r="I55" s="392">
        <v>244834.3</v>
      </c>
      <c r="J55" s="393"/>
    </row>
    <row r="56" spans="1:10" ht="15">
      <c r="A56" s="59"/>
      <c r="B56" s="16">
        <v>13</v>
      </c>
      <c r="C56" s="394" t="s">
        <v>371</v>
      </c>
      <c r="D56" s="394"/>
      <c r="E56" s="394"/>
      <c r="F56" s="395"/>
      <c r="H56" s="19"/>
      <c r="I56" s="59"/>
      <c r="J56" s="19"/>
    </row>
    <row r="57" spans="1:10" ht="1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2:10" ht="15">
      <c r="B58" s="17"/>
      <c r="C58" s="185" t="s">
        <v>368</v>
      </c>
      <c r="F58" s="20"/>
      <c r="H58" s="20"/>
      <c r="I58" s="59"/>
      <c r="J58" s="20"/>
    </row>
    <row r="59" spans="2:10" ht="15">
      <c r="B59" s="18"/>
      <c r="C59" s="186" t="s">
        <v>369</v>
      </c>
      <c r="D59" s="15"/>
      <c r="E59" s="15"/>
      <c r="F59" s="21"/>
      <c r="G59" s="392">
        <v>98000</v>
      </c>
      <c r="H59" s="393"/>
      <c r="I59" s="392">
        <v>48000</v>
      </c>
      <c r="J59" s="393"/>
    </row>
    <row r="60" spans="2:10" ht="15">
      <c r="B60" s="16">
        <v>14</v>
      </c>
      <c r="C60" s="394" t="s">
        <v>372</v>
      </c>
      <c r="D60" s="394"/>
      <c r="E60" s="394"/>
      <c r="F60" s="395"/>
      <c r="H60" s="20"/>
      <c r="I60" s="59"/>
      <c r="J60" s="20"/>
    </row>
    <row r="61" spans="2:10" ht="1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2:10" ht="15">
      <c r="B62" s="18"/>
      <c r="C62" s="186" t="s">
        <v>370</v>
      </c>
      <c r="D62" s="15"/>
      <c r="E62" s="15"/>
      <c r="F62" s="21"/>
      <c r="G62" s="392">
        <v>500000</v>
      </c>
      <c r="H62" s="393"/>
      <c r="I62" s="62"/>
      <c r="J62" s="21"/>
    </row>
    <row r="63" spans="2:10" ht="15">
      <c r="B63" s="17">
        <v>15</v>
      </c>
      <c r="C63" s="394" t="s">
        <v>375</v>
      </c>
      <c r="D63" s="394"/>
      <c r="E63" s="394"/>
      <c r="F63" s="395"/>
      <c r="G63" s="59"/>
      <c r="H63" s="20"/>
      <c r="I63" s="59"/>
      <c r="J63" s="20"/>
    </row>
    <row r="64" spans="2:10" ht="1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ht="15">
      <c r="B65" s="17"/>
      <c r="C65" s="185" t="s">
        <v>373</v>
      </c>
      <c r="F65" s="20"/>
      <c r="G65" s="59"/>
      <c r="H65" s="20"/>
      <c r="I65" s="59"/>
      <c r="J65" s="20"/>
    </row>
    <row r="66" spans="2:10" ht="15">
      <c r="B66" s="18"/>
      <c r="C66" s="186" t="s">
        <v>374</v>
      </c>
      <c r="D66" s="15"/>
      <c r="E66" s="15"/>
      <c r="F66" s="21"/>
      <c r="G66" s="392">
        <v>113600</v>
      </c>
      <c r="H66" s="396"/>
      <c r="I66" s="392">
        <v>53265.67</v>
      </c>
      <c r="J66" s="393"/>
    </row>
    <row r="67" spans="2:10" ht="15">
      <c r="B67" s="17">
        <v>16</v>
      </c>
      <c r="C67" s="394" t="s">
        <v>376</v>
      </c>
      <c r="D67" s="394"/>
      <c r="E67" s="394"/>
      <c r="F67" s="395"/>
      <c r="G67" s="59"/>
      <c r="H67" s="20"/>
      <c r="I67" s="59"/>
      <c r="J67" s="20"/>
    </row>
    <row r="68" spans="2:10" ht="1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ht="15">
      <c r="B69" s="17"/>
      <c r="C69" s="185" t="s">
        <v>377</v>
      </c>
      <c r="F69" s="20"/>
      <c r="G69" s="59"/>
      <c r="H69" s="20"/>
      <c r="I69" s="59"/>
      <c r="J69" s="20"/>
    </row>
    <row r="70" spans="2:10" ht="15">
      <c r="B70" s="17"/>
      <c r="C70" s="185" t="s">
        <v>378</v>
      </c>
      <c r="F70" s="20"/>
      <c r="G70" s="59"/>
      <c r="H70" s="20"/>
      <c r="I70" s="59"/>
      <c r="J70" s="20"/>
    </row>
    <row r="71" spans="2:10" ht="15">
      <c r="B71" s="18"/>
      <c r="C71" s="186" t="s">
        <v>379</v>
      </c>
      <c r="D71" s="15"/>
      <c r="E71" s="15"/>
      <c r="F71" s="21"/>
      <c r="G71" s="392">
        <v>6000</v>
      </c>
      <c r="H71" s="393"/>
      <c r="I71" s="392">
        <v>6000</v>
      </c>
      <c r="J71" s="393"/>
    </row>
    <row r="72" spans="2:10" ht="15">
      <c r="B72" s="17">
        <v>17</v>
      </c>
      <c r="C72" s="394" t="s">
        <v>390</v>
      </c>
      <c r="D72" s="394"/>
      <c r="E72" s="394"/>
      <c r="F72" s="395"/>
      <c r="G72" s="59"/>
      <c r="H72" s="20"/>
      <c r="I72" s="59"/>
      <c r="J72" s="20"/>
    </row>
    <row r="73" spans="2:10" ht="1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ht="15">
      <c r="B74" s="17"/>
      <c r="C74" s="185" t="s">
        <v>380</v>
      </c>
      <c r="F74" s="20"/>
      <c r="G74" s="59"/>
      <c r="H74" s="20"/>
      <c r="I74" s="59"/>
      <c r="J74" s="20"/>
    </row>
    <row r="75" spans="2:10" ht="15">
      <c r="B75" s="18"/>
      <c r="C75" s="186" t="s">
        <v>381</v>
      </c>
      <c r="D75" s="15"/>
      <c r="E75" s="15"/>
      <c r="F75" s="21"/>
      <c r="G75" s="392">
        <v>1162000</v>
      </c>
      <c r="H75" s="393"/>
      <c r="I75" s="392">
        <v>152800</v>
      </c>
      <c r="J75" s="393"/>
    </row>
    <row r="76" spans="2:10" ht="15">
      <c r="B76" s="16">
        <v>18</v>
      </c>
      <c r="C76" s="394" t="s">
        <v>382</v>
      </c>
      <c r="D76" s="394"/>
      <c r="E76" s="394"/>
      <c r="F76" s="395"/>
      <c r="G76" s="14"/>
      <c r="H76" s="19"/>
      <c r="I76" s="59"/>
      <c r="J76" s="19"/>
    </row>
    <row r="77" spans="2:10" ht="1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ht="15">
      <c r="B78" s="17"/>
      <c r="C78" s="185" t="s">
        <v>383</v>
      </c>
      <c r="F78" s="20"/>
      <c r="H78" s="20"/>
      <c r="I78" s="59"/>
      <c r="J78" s="20"/>
    </row>
    <row r="79" spans="2:10" ht="15">
      <c r="B79" s="18"/>
      <c r="C79" s="186" t="s">
        <v>384</v>
      </c>
      <c r="D79" s="15"/>
      <c r="E79" s="15"/>
      <c r="F79" s="21"/>
      <c r="G79" s="392">
        <v>163150</v>
      </c>
      <c r="H79" s="393"/>
      <c r="I79" s="368"/>
      <c r="J79" s="393"/>
    </row>
    <row r="80" spans="2:10" ht="15">
      <c r="B80" s="17">
        <v>19</v>
      </c>
      <c r="C80" s="394" t="s">
        <v>385</v>
      </c>
      <c r="D80" s="394"/>
      <c r="E80" s="394"/>
      <c r="F80" s="395"/>
      <c r="H80" s="20"/>
      <c r="I80" s="59"/>
      <c r="J80" s="20"/>
    </row>
    <row r="81" spans="2:10" ht="1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0" ht="15">
      <c r="B82" s="17"/>
      <c r="C82" s="185" t="s">
        <v>386</v>
      </c>
      <c r="F82" s="20"/>
      <c r="H82" s="20"/>
      <c r="I82" s="59"/>
      <c r="J82" s="20"/>
    </row>
    <row r="83" spans="2:10" ht="15">
      <c r="B83" s="17"/>
      <c r="C83" s="185" t="s">
        <v>387</v>
      </c>
      <c r="F83" s="20"/>
      <c r="H83" s="20"/>
      <c r="I83" s="59"/>
      <c r="J83" s="20"/>
    </row>
    <row r="84" spans="2:10" ht="1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0" ht="15">
      <c r="B85" s="18"/>
      <c r="C85" s="186" t="s">
        <v>389</v>
      </c>
      <c r="D85" s="15"/>
      <c r="E85" s="15"/>
      <c r="F85" s="21"/>
      <c r="G85" s="392">
        <v>201688</v>
      </c>
      <c r="H85" s="393"/>
      <c r="I85" s="392">
        <v>201248</v>
      </c>
      <c r="J85" s="393"/>
    </row>
    <row r="86" spans="2:10" ht="15">
      <c r="B86" s="16">
        <v>20</v>
      </c>
      <c r="C86" s="394" t="s">
        <v>391</v>
      </c>
      <c r="D86" s="394"/>
      <c r="E86" s="394"/>
      <c r="F86" s="395"/>
      <c r="H86" s="19"/>
      <c r="I86" s="59"/>
      <c r="J86" s="19"/>
    </row>
    <row r="87" spans="2:10" ht="1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0" ht="15">
      <c r="B88" s="18"/>
      <c r="C88" s="186" t="s">
        <v>392</v>
      </c>
      <c r="D88" s="15"/>
      <c r="E88" s="15"/>
      <c r="F88" s="21"/>
      <c r="G88" s="392">
        <v>155928</v>
      </c>
      <c r="H88" s="393"/>
      <c r="I88" s="392">
        <v>74903</v>
      </c>
      <c r="J88" s="393"/>
    </row>
    <row r="89" spans="2:10" ht="15">
      <c r="B89" s="17">
        <v>21</v>
      </c>
      <c r="C89" s="394" t="s">
        <v>397</v>
      </c>
      <c r="D89" s="394"/>
      <c r="E89" s="394"/>
      <c r="F89" s="395"/>
      <c r="H89" s="20"/>
      <c r="I89" s="59"/>
      <c r="J89" s="20"/>
    </row>
    <row r="90" spans="2:10" ht="1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0" ht="15">
      <c r="B91" s="17"/>
      <c r="C91" s="185" t="s">
        <v>393</v>
      </c>
      <c r="F91" s="20"/>
      <c r="H91" s="20"/>
      <c r="I91" s="59"/>
      <c r="J91" s="20"/>
    </row>
    <row r="92" spans="2:10" ht="15">
      <c r="B92" s="17"/>
      <c r="C92" s="185" t="s">
        <v>394</v>
      </c>
      <c r="F92" s="20"/>
      <c r="H92" s="20"/>
      <c r="I92" s="59"/>
      <c r="J92" s="20"/>
    </row>
    <row r="93" spans="2:10" ht="1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0" ht="15">
      <c r="B94" s="18"/>
      <c r="C94" s="186" t="s">
        <v>396</v>
      </c>
      <c r="D94" s="15"/>
      <c r="E94" s="15"/>
      <c r="F94" s="21"/>
      <c r="G94" s="392">
        <v>790087.69</v>
      </c>
      <c r="H94" s="393"/>
      <c r="I94" s="392">
        <v>743759.69</v>
      </c>
      <c r="J94" s="393"/>
    </row>
    <row r="95" spans="2:11" ht="15">
      <c r="B95" s="14"/>
      <c r="C95" s="365"/>
      <c r="D95" s="365"/>
      <c r="E95" s="365"/>
      <c r="F95" s="365"/>
      <c r="G95" s="14"/>
      <c r="H95" s="14"/>
      <c r="I95" s="14"/>
      <c r="J95" s="14"/>
      <c r="K95" s="14"/>
    </row>
    <row r="96" spans="2:11" ht="1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ht="1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5">
      <c r="B99" s="14"/>
      <c r="C99" s="14"/>
      <c r="D99" s="14"/>
      <c r="E99" s="14"/>
      <c r="F99" s="14"/>
      <c r="G99" s="390"/>
      <c r="H99" s="365"/>
      <c r="I99" s="390"/>
      <c r="J99" s="365"/>
      <c r="K99" s="14"/>
    </row>
    <row r="100" spans="2:11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0" ht="1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0" ht="1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0" ht="1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0" ht="1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C4:F4"/>
    <mergeCell ref="C5:F5"/>
    <mergeCell ref="C7:F7"/>
    <mergeCell ref="G7:H7"/>
    <mergeCell ref="G4:H4"/>
    <mergeCell ref="G19:H19"/>
    <mergeCell ref="C11:F11"/>
    <mergeCell ref="C16:F16"/>
    <mergeCell ref="G18:H18"/>
    <mergeCell ref="G10:H10"/>
    <mergeCell ref="G11:H11"/>
    <mergeCell ref="G16:H16"/>
    <mergeCell ref="G14:H14"/>
    <mergeCell ref="I22:J22"/>
    <mergeCell ref="I4:J4"/>
    <mergeCell ref="I5:J5"/>
    <mergeCell ref="I14:J14"/>
    <mergeCell ref="I10:J10"/>
    <mergeCell ref="C42:F42"/>
    <mergeCell ref="G41:H41"/>
    <mergeCell ref="C26:F26"/>
    <mergeCell ref="C34:F34"/>
    <mergeCell ref="G33:H33"/>
    <mergeCell ref="G37:H37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I23:J23"/>
    <mergeCell ref="G22:H22"/>
    <mergeCell ref="G46:H46"/>
    <mergeCell ref="C47:F47"/>
    <mergeCell ref="G51:H51"/>
    <mergeCell ref="I51:J51"/>
    <mergeCell ref="C52:F52"/>
    <mergeCell ref="G55:H55"/>
    <mergeCell ref="I55:J55"/>
    <mergeCell ref="C56:F56"/>
    <mergeCell ref="G59:H59"/>
    <mergeCell ref="I59:J5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70" zoomScaleNormal="70" workbookViewId="0" topLeftCell="A1">
      <selection activeCell="A1" sqref="A1:T167"/>
    </sheetView>
  </sheetViews>
  <sheetFormatPr defaultColWidth="9.140625" defaultRowHeight="15"/>
  <cols>
    <col min="1" max="1" width="3.421875" style="0" customWidth="1"/>
    <col min="4" max="4" width="5.57421875" style="0" customWidth="1"/>
    <col min="5" max="5" width="4.140625" style="0" customWidth="1"/>
    <col min="6" max="6" width="19.7109375" style="0" customWidth="1"/>
    <col min="7" max="7" width="16.140625" style="0" customWidth="1"/>
    <col min="9" max="9" width="9.8515625" style="0" customWidth="1"/>
    <col min="10" max="10" width="12.28125" style="0" customWidth="1"/>
    <col min="11" max="11" width="11.8515625" style="0" customWidth="1"/>
    <col min="12" max="12" width="11.28125" style="0" customWidth="1"/>
    <col min="13" max="13" width="12.7109375" style="0" customWidth="1"/>
    <col min="14" max="14" width="10.28125" style="0" customWidth="1"/>
    <col min="15" max="15" width="9.140625" style="0" customWidth="1"/>
    <col min="16" max="16" width="14.7109375" style="0" customWidth="1"/>
    <col min="17" max="18" width="12.140625" style="0" customWidth="1"/>
    <col min="19" max="19" width="7.7109375" style="0" customWidth="1"/>
    <col min="20" max="20" width="12.7109375" style="0" customWidth="1"/>
  </cols>
  <sheetData>
    <row r="1" spans="2:13" ht="18.75">
      <c r="B1" s="412" t="s">
        <v>549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ht="1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417" t="s">
        <v>505</v>
      </c>
      <c r="T4" s="418"/>
    </row>
    <row r="5" spans="1:20" ht="15.75">
      <c r="A5" s="29" t="s">
        <v>1</v>
      </c>
      <c r="B5" s="359" t="s">
        <v>18</v>
      </c>
      <c r="C5" s="360"/>
      <c r="D5" s="360"/>
      <c r="E5" s="360"/>
      <c r="F5" s="361"/>
      <c r="G5" s="17" t="s">
        <v>403</v>
      </c>
      <c r="H5" s="362"/>
      <c r="I5" s="363"/>
      <c r="J5" s="364"/>
      <c r="K5" s="34"/>
      <c r="L5" s="413" t="s">
        <v>486</v>
      </c>
      <c r="M5" s="413"/>
      <c r="N5" s="413"/>
      <c r="O5" s="393"/>
      <c r="P5" s="24" t="s">
        <v>502</v>
      </c>
      <c r="Q5" s="17" t="s">
        <v>331</v>
      </c>
      <c r="R5" s="212" t="s">
        <v>492</v>
      </c>
      <c r="S5" s="419" t="s">
        <v>493</v>
      </c>
      <c r="T5" s="420"/>
    </row>
    <row r="6" spans="1:20" ht="15">
      <c r="A6" s="17"/>
      <c r="B6" s="362" t="s">
        <v>19</v>
      </c>
      <c r="C6" s="363"/>
      <c r="D6" s="363"/>
      <c r="E6" s="363"/>
      <c r="F6" s="364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421" t="s">
        <v>487</v>
      </c>
      <c r="T6" s="211" t="s">
        <v>494</v>
      </c>
    </row>
    <row r="7" spans="1:20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422"/>
      <c r="T7" s="210" t="s">
        <v>154</v>
      </c>
    </row>
    <row r="8" spans="1:20" ht="1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aca="true" t="shared" si="0" ref="L9:Q9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53277.76000000001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</v>
      </c>
      <c r="S9" s="194">
        <f>Q9*100/P9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ht="1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ht="15">
      <c r="A11" s="17"/>
      <c r="B11" s="404" t="s">
        <v>281</v>
      </c>
      <c r="C11" s="394"/>
      <c r="D11" s="394"/>
      <c r="E11" s="394"/>
      <c r="F11" s="395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ht="1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ht="1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ht="1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ht="1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</v>
      </c>
      <c r="Q15" s="75">
        <v>501.647</v>
      </c>
      <c r="R15" s="231">
        <f>Q15*100/K15</f>
        <v>1.0343237113402062</v>
      </c>
      <c r="S15" s="235">
        <f>Q15*100/P15</f>
        <v>99.9998006570344</v>
      </c>
      <c r="T15" s="71">
        <f>Q15-P15</f>
        <v>-0.0010000000000331966</v>
      </c>
    </row>
    <row r="16" spans="1:20" ht="15">
      <c r="A16" s="17"/>
      <c r="B16" s="404" t="s">
        <v>285</v>
      </c>
      <c r="C16" s="394"/>
      <c r="D16" s="394"/>
      <c r="E16" s="394"/>
      <c r="F16" s="395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ht="15">
      <c r="A17" s="29">
        <v>2</v>
      </c>
      <c r="B17" t="s">
        <v>20</v>
      </c>
      <c r="G17" s="29" t="s">
        <v>496</v>
      </c>
      <c r="H17" s="369" t="s">
        <v>54</v>
      </c>
      <c r="I17" s="411"/>
      <c r="J17" s="371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ht="1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Q18*100/P18</f>
        <v>0</v>
      </c>
      <c r="T18" s="47">
        <f>Q18-P18</f>
        <v>-50</v>
      </c>
    </row>
    <row r="19" spans="1:20" ht="1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ht="1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</v>
      </c>
      <c r="S20" s="209">
        <f>Q20*100/P20</f>
        <v>70.04363673115796</v>
      </c>
      <c r="T20" s="47">
        <f>Q20-P20</f>
        <v>-518.69443</v>
      </c>
    </row>
    <row r="21" spans="1:20" ht="1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32.55</v>
      </c>
      <c r="R21" s="194">
        <f>Q21*100/K21</f>
        <v>32.55</v>
      </c>
      <c r="S21" s="209">
        <f>Q21*100/P21</f>
        <v>65.1</v>
      </c>
      <c r="T21" s="47">
        <f>Q21-P21</f>
        <v>-17.450000000000003</v>
      </c>
    </row>
    <row r="22" spans="1:20" ht="1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1245.35557</v>
      </c>
      <c r="R22" s="231">
        <f>Q22*100/K22</f>
        <v>41.987713081591366</v>
      </c>
      <c r="S22" s="235">
        <f>Q22*100/P22</f>
        <v>67.99648211848212</v>
      </c>
      <c r="T22" s="223">
        <f>Q22-P22</f>
        <v>-586.14443</v>
      </c>
    </row>
    <row r="23" spans="1:20" ht="15">
      <c r="A23" s="16"/>
      <c r="B23" s="404" t="s">
        <v>287</v>
      </c>
      <c r="C23" s="394"/>
      <c r="D23" s="394"/>
      <c r="E23" s="394"/>
      <c r="F23" s="395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ht="15">
      <c r="A24" s="29">
        <v>3</v>
      </c>
      <c r="B24" s="14" t="s">
        <v>543</v>
      </c>
      <c r="E24" s="14"/>
      <c r="F24" s="20"/>
      <c r="G24" s="29" t="s">
        <v>496</v>
      </c>
      <c r="H24" s="369" t="s">
        <v>42</v>
      </c>
      <c r="I24" s="411"/>
      <c r="J24" s="371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ht="1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ht="1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ht="1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ht="15">
      <c r="A28" s="17"/>
      <c r="B28" s="414" t="s">
        <v>288</v>
      </c>
      <c r="C28" s="415"/>
      <c r="D28" s="415"/>
      <c r="E28" s="415"/>
      <c r="F28" s="416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ht="15">
      <c r="A29" s="17"/>
      <c r="B29" s="53" t="s">
        <v>546</v>
      </c>
      <c r="E29" s="14"/>
      <c r="F29" s="20"/>
      <c r="G29" s="17" t="s">
        <v>496</v>
      </c>
      <c r="H29" s="369" t="s">
        <v>41</v>
      </c>
      <c r="I29" s="411"/>
      <c r="J29" s="371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ht="15">
      <c r="A30" s="29">
        <v>4</v>
      </c>
      <c r="B30" s="14" t="s">
        <v>547</v>
      </c>
      <c r="E30" s="14"/>
      <c r="F30" s="20"/>
      <c r="G30" s="29" t="s">
        <v>497</v>
      </c>
      <c r="H30" s="369" t="s">
        <v>45</v>
      </c>
      <c r="I30" s="411"/>
      <c r="J30" s="371"/>
      <c r="K30" s="140">
        <f>L30+M30+N30+O30</f>
        <v>0</v>
      </c>
      <c r="L30" s="17"/>
      <c r="M30" s="47"/>
      <c r="N30" s="47"/>
      <c r="O30" s="47"/>
      <c r="P30" s="72">
        <v>5467.2465</v>
      </c>
      <c r="Q30" s="29">
        <v>1629.036</v>
      </c>
      <c r="R30" s="194" t="e">
        <f>Q30*100/K30</f>
        <v>#DIV/0!</v>
      </c>
      <c r="S30" s="30">
        <f>Q30*100/P30</f>
        <v>29.796278620325605</v>
      </c>
      <c r="T30" s="47">
        <f>Q30-P30</f>
        <v>-3838.2105</v>
      </c>
    </row>
    <row r="31" spans="1:20" ht="1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Q31*100/P31</f>
        <v>0</v>
      </c>
      <c r="T31" s="47">
        <f>Q31-P31</f>
        <v>-1100</v>
      </c>
    </row>
    <row r="32" spans="1:20" ht="1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</v>
      </c>
      <c r="Q32" s="75">
        <f>Q28+Q29+Q30+Q31</f>
        <v>1629.036</v>
      </c>
      <c r="R32" s="231" t="e">
        <f>Q32*100/K32</f>
        <v>#DIV/0!</v>
      </c>
      <c r="S32" s="232">
        <f>Q32*100/P32</f>
        <v>24.805464512410186</v>
      </c>
      <c r="T32" s="223">
        <f>Q32-P32</f>
        <v>-4938.2105</v>
      </c>
    </row>
    <row r="33" spans="1:20" ht="15">
      <c r="A33" s="16"/>
      <c r="B33" s="414" t="s">
        <v>290</v>
      </c>
      <c r="C33" s="415"/>
      <c r="D33" s="415"/>
      <c r="E33" s="415"/>
      <c r="F33" s="416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ht="1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</v>
      </c>
      <c r="Q34" s="263">
        <v>1266.807</v>
      </c>
      <c r="R34" s="194">
        <f>Q34*100/K34</f>
        <v>31.37796767601709</v>
      </c>
      <c r="S34" s="30">
        <f>Q34*100/P34</f>
        <v>29.72636780897136</v>
      </c>
      <c r="T34" s="47">
        <f>Q34-P34</f>
        <v>-2994.7530000000006</v>
      </c>
    </row>
    <row r="35" spans="1:20" ht="15">
      <c r="A35" s="17"/>
      <c r="B35" s="53" t="s">
        <v>408</v>
      </c>
      <c r="C35" s="14"/>
      <c r="D35" s="14"/>
      <c r="E35" s="14"/>
      <c r="F35" s="20"/>
      <c r="G35" s="17" t="s">
        <v>497</v>
      </c>
      <c r="H35" s="408" t="s">
        <v>524</v>
      </c>
      <c r="I35" s="409"/>
      <c r="J35" s="410"/>
      <c r="K35" s="250">
        <v>0</v>
      </c>
      <c r="L35" s="17"/>
      <c r="M35" s="47"/>
      <c r="N35" s="47"/>
      <c r="O35" s="47"/>
      <c r="P35" s="72">
        <v>2815.42676</v>
      </c>
      <c r="Q35" s="72">
        <v>1098.34878</v>
      </c>
      <c r="R35" s="194"/>
      <c r="S35" s="188">
        <f>Q35*100/P35</f>
        <v>39.01180437739393</v>
      </c>
      <c r="T35" s="47">
        <f>Q35-P35</f>
        <v>-1717.0779799999998</v>
      </c>
    </row>
    <row r="36" spans="1:20" ht="1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7076.98676</v>
      </c>
      <c r="Q36" s="75">
        <f>Q34+Q35</f>
        <v>2365.15578</v>
      </c>
      <c r="R36" s="231">
        <f>Q36*100/K36</f>
        <v>58.58333717258035</v>
      </c>
      <c r="S36" s="232">
        <f>Q36*100/P36</f>
        <v>33.420378760182956</v>
      </c>
      <c r="T36" s="223">
        <f>Q36-P36</f>
        <v>-4711.83098</v>
      </c>
    </row>
    <row r="37" spans="1:20" ht="15">
      <c r="A37" s="17"/>
      <c r="B37" s="414" t="s">
        <v>291</v>
      </c>
      <c r="C37" s="415"/>
      <c r="D37" s="415"/>
      <c r="E37" s="415"/>
      <c r="F37" s="416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ht="15">
      <c r="A38" s="29">
        <v>6</v>
      </c>
      <c r="B38" t="s">
        <v>55</v>
      </c>
      <c r="E38" s="14"/>
      <c r="F38" s="20"/>
      <c r="G38" s="29" t="s">
        <v>496</v>
      </c>
      <c r="H38" s="369" t="s">
        <v>51</v>
      </c>
      <c r="I38" s="411"/>
      <c r="J38" s="371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Q38*100/P38</f>
        <v>0</v>
      </c>
      <c r="T38" s="47">
        <f>Q38-P38</f>
        <v>-888.2</v>
      </c>
    </row>
    <row r="39" spans="1:20" ht="1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</v>
      </c>
      <c r="Q39" s="29">
        <v>0</v>
      </c>
      <c r="R39" s="194"/>
      <c r="S39" s="30">
        <f>Q39*100/P39</f>
        <v>0</v>
      </c>
      <c r="T39" s="47">
        <f>Q39-P39</f>
        <v>-47.591</v>
      </c>
    </row>
    <row r="40" spans="1:20" ht="1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ht="1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</v>
      </c>
      <c r="Q41" s="252">
        <v>0</v>
      </c>
      <c r="R41" s="231">
        <f>Q41*100/K41</f>
        <v>0</v>
      </c>
      <c r="S41" s="232">
        <f>Q41*100/P41</f>
        <v>0</v>
      </c>
      <c r="T41" s="223">
        <f>Q41-P41</f>
        <v>-935.791</v>
      </c>
    </row>
    <row r="42" spans="1:20" ht="15">
      <c r="A42" s="16"/>
      <c r="B42" s="414" t="s">
        <v>292</v>
      </c>
      <c r="C42" s="415"/>
      <c r="D42" s="415"/>
      <c r="E42" s="415"/>
      <c r="F42" s="416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ht="1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</v>
      </c>
      <c r="R43" s="194"/>
      <c r="S43" s="30"/>
      <c r="T43" s="47"/>
    </row>
    <row r="44" spans="1:20" ht="1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ht="1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</v>
      </c>
      <c r="R45" s="231">
        <f>Q45*100/K45</f>
        <v>41.82189724841255</v>
      </c>
      <c r="S45" s="232">
        <f>Q45*100/P45</f>
        <v>76.70338527862927</v>
      </c>
      <c r="T45" s="223">
        <f>Q45-P45</f>
        <v>-990.2069999999999</v>
      </c>
    </row>
    <row r="46" spans="1:20" ht="15">
      <c r="A46" s="59"/>
      <c r="B46" s="404" t="s">
        <v>293</v>
      </c>
      <c r="C46" s="394"/>
      <c r="D46" s="394"/>
      <c r="E46" s="394"/>
      <c r="F46" s="395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ht="1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</v>
      </c>
      <c r="L47" s="59"/>
      <c r="M47" s="59"/>
      <c r="N47" s="59">
        <v>413.454</v>
      </c>
      <c r="O47" s="17"/>
      <c r="P47" s="72">
        <v>413.5</v>
      </c>
      <c r="Q47" s="29">
        <v>244.834</v>
      </c>
      <c r="R47" s="194"/>
      <c r="S47" s="30"/>
      <c r="T47" s="47"/>
    </row>
    <row r="48" spans="1:20" ht="1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ht="1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ht="1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ht="1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ht="1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</v>
      </c>
      <c r="L52" s="62"/>
      <c r="M52" s="62"/>
      <c r="N52" s="234">
        <v>413.454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Q52*100/P52</f>
        <v>59.21015719467957</v>
      </c>
      <c r="T52" s="223">
        <f>Q52-P52</f>
        <v>-168.666</v>
      </c>
    </row>
    <row r="53" spans="1:20" ht="15">
      <c r="A53" s="59"/>
      <c r="B53" s="404" t="s">
        <v>295</v>
      </c>
      <c r="C53" s="394"/>
      <c r="D53" s="394"/>
      <c r="E53" s="394"/>
      <c r="F53" s="395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ht="1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ht="1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ht="1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Q56*100/P56</f>
        <v>0</v>
      </c>
      <c r="T56" s="223">
        <f>Q56-P56</f>
        <v>-500</v>
      </c>
    </row>
    <row r="57" spans="1:20" ht="15">
      <c r="A57" s="16"/>
      <c r="B57" s="414" t="s">
        <v>297</v>
      </c>
      <c r="C57" s="415"/>
      <c r="D57" s="415"/>
      <c r="E57" s="415"/>
      <c r="F57" s="416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ht="1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53.266</v>
      </c>
      <c r="R58" s="238"/>
      <c r="S58" s="30"/>
      <c r="T58" s="47"/>
    </row>
    <row r="59" spans="1:20" ht="1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ht="1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53.266</v>
      </c>
      <c r="R60" s="257">
        <f>Q60*100/K60</f>
        <v>15.717320743582176</v>
      </c>
      <c r="S60" s="235">
        <f>Q60*100/P60</f>
        <v>46.88908450704225</v>
      </c>
      <c r="T60" s="223">
        <f>Q60-P60</f>
        <v>-60.333999999999996</v>
      </c>
    </row>
    <row r="61" spans="1:20" ht="15">
      <c r="A61" s="17"/>
      <c r="B61" s="404" t="s">
        <v>299</v>
      </c>
      <c r="C61" s="394"/>
      <c r="D61" s="394"/>
      <c r="E61" s="394"/>
      <c r="F61" s="395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ht="1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ht="1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ht="1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Q64*100/P64</f>
        <v>0</v>
      </c>
      <c r="T64" s="47">
        <f>Q64-P64</f>
        <v>-434.738</v>
      </c>
    </row>
    <row r="65" spans="1:20" ht="15">
      <c r="A65" s="17"/>
      <c r="B65" s="14" t="s">
        <v>420</v>
      </c>
      <c r="C65" s="14"/>
      <c r="D65" s="14"/>
      <c r="E65" s="14"/>
      <c r="F65" s="20"/>
      <c r="G65" s="17" t="s">
        <v>514</v>
      </c>
      <c r="H65" s="408" t="s">
        <v>524</v>
      </c>
      <c r="I65" s="409"/>
      <c r="J65" s="410"/>
      <c r="K65" s="50">
        <v>118010</v>
      </c>
      <c r="L65" s="17"/>
      <c r="M65" s="17">
        <v>118010</v>
      </c>
      <c r="N65" s="17"/>
      <c r="O65" s="17"/>
      <c r="P65" s="263">
        <v>1282.368</v>
      </c>
      <c r="Q65" s="29">
        <v>365.594</v>
      </c>
      <c r="R65" s="238">
        <f>Q65*100/K65</f>
        <v>0.30979916956190157</v>
      </c>
      <c r="S65" s="30">
        <f>Q65*100/P65</f>
        <v>28.50928906522933</v>
      </c>
      <c r="T65" s="47">
        <f>Q65-P65</f>
        <v>-916.7739999999999</v>
      </c>
    </row>
    <row r="66" spans="1:20" ht="1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365.594</v>
      </c>
      <c r="R66" s="241">
        <f>Q66*100/K66</f>
        <v>0.26885074714672313</v>
      </c>
      <c r="S66" s="235">
        <f>Q66*100/P66</f>
        <v>21.29128894779938</v>
      </c>
      <c r="T66" s="48">
        <f>Q66-P66</f>
        <v>-1351.512</v>
      </c>
    </row>
    <row r="67" spans="1:20" ht="15">
      <c r="A67" s="16"/>
      <c r="B67" s="404" t="s">
        <v>300</v>
      </c>
      <c r="C67" s="394"/>
      <c r="D67" s="394"/>
      <c r="E67" s="394"/>
      <c r="F67" s="395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ht="1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ht="1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</v>
      </c>
      <c r="R69" s="238"/>
      <c r="S69" s="30">
        <f>Q69*100/P69</f>
        <v>94.320987654321</v>
      </c>
      <c r="T69" s="47">
        <f>Q69-P69</f>
        <v>-9.199999999999989</v>
      </c>
    </row>
    <row r="70" spans="1:20" ht="1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Q70*100/P70</f>
        <v>0</v>
      </c>
      <c r="T70" s="47">
        <f>Q70-P70</f>
        <v>-1000</v>
      </c>
    </row>
    <row r="71" spans="1:20" ht="1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</v>
      </c>
      <c r="R71" s="258">
        <f>Q71*100/K71</f>
        <v>13.149741824440621</v>
      </c>
      <c r="S71" s="232">
        <f>Q71*100/P71</f>
        <v>13.149741824440621</v>
      </c>
      <c r="T71" s="223">
        <f>Q71-P71</f>
        <v>-1009.2</v>
      </c>
    </row>
    <row r="72" spans="1:20" ht="15">
      <c r="A72" s="59"/>
      <c r="B72" s="404" t="s">
        <v>302</v>
      </c>
      <c r="C72" s="394"/>
      <c r="D72" s="394"/>
      <c r="E72" s="394"/>
      <c r="F72" s="395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ht="1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ht="1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</v>
      </c>
      <c r="Q74" s="29">
        <v>201.248</v>
      </c>
      <c r="R74" s="238"/>
      <c r="S74" s="30"/>
      <c r="T74" s="47"/>
    </row>
    <row r="75" spans="1:20" ht="1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ht="1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</v>
      </c>
      <c r="Q76" s="27">
        <v>201.248</v>
      </c>
      <c r="R76" s="241">
        <f>Q76*100/K76</f>
        <v>5.331072847682119</v>
      </c>
      <c r="S76" s="40">
        <f>Q76*100/P76</f>
        <v>97.32092771340696</v>
      </c>
      <c r="T76" s="48">
        <f>Q76-P76</f>
        <v>-5.5400000000000205</v>
      </c>
    </row>
    <row r="77" spans="1:20" ht="15">
      <c r="A77" s="60"/>
      <c r="B77" s="404" t="s">
        <v>305</v>
      </c>
      <c r="C77" s="394"/>
      <c r="D77" s="394"/>
      <c r="E77" s="394"/>
      <c r="F77" s="395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ht="1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139.051</v>
      </c>
      <c r="Q78" s="29">
        <v>0</v>
      </c>
      <c r="R78" s="238"/>
      <c r="S78" s="30"/>
      <c r="T78" s="47"/>
    </row>
    <row r="79" spans="1:20" ht="1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ht="1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139.051</v>
      </c>
      <c r="Q80" s="252">
        <v>0</v>
      </c>
      <c r="R80" s="258">
        <f>Q80*100/K80</f>
        <v>0</v>
      </c>
      <c r="S80" s="232">
        <f>Q80*100/P80</f>
        <v>0</v>
      </c>
      <c r="T80" s="48">
        <f>Q80-P80</f>
        <v>-139.051</v>
      </c>
    </row>
    <row r="81" spans="1:20" ht="15">
      <c r="A81" s="59"/>
      <c r="B81" s="404" t="s">
        <v>306</v>
      </c>
      <c r="C81" s="394"/>
      <c r="D81" s="394"/>
      <c r="E81" s="394"/>
      <c r="F81" s="395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ht="1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Q82*100/P82</f>
        <v>34.75</v>
      </c>
      <c r="T82" s="47">
        <f>Q82-P82</f>
        <v>-52.2</v>
      </c>
    </row>
    <row r="83" spans="1:20" ht="1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ht="1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ht="1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40.175</v>
      </c>
      <c r="R85" s="238"/>
      <c r="S85" s="30">
        <f>Q85*100/P85</f>
        <v>58.224637681159415</v>
      </c>
      <c r="T85" s="47">
        <f>Q85-P85</f>
        <v>-28.825000000000003</v>
      </c>
    </row>
    <row r="86" spans="1:20" ht="1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6.928</v>
      </c>
      <c r="Q86" s="72">
        <v>6.928</v>
      </c>
      <c r="R86" s="238"/>
      <c r="S86" s="30">
        <f>Q86*100/P86</f>
        <v>100</v>
      </c>
      <c r="T86" s="47">
        <f>Q86-P86</f>
        <v>0</v>
      </c>
    </row>
    <row r="87" spans="1:20" ht="1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ht="1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ht="1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</v>
      </c>
      <c r="R89" s="258">
        <f>Q89*100/K89</f>
        <v>7.272135922330096</v>
      </c>
      <c r="S89" s="232">
        <f>Q89*100/P89</f>
        <v>48.03691447334667</v>
      </c>
      <c r="T89" s="48">
        <f>Q89-P89</f>
        <v>-81.025</v>
      </c>
    </row>
    <row r="90" spans="1:20" ht="15">
      <c r="A90" s="60"/>
      <c r="B90" s="404" t="s">
        <v>307</v>
      </c>
      <c r="C90" s="394"/>
      <c r="D90" s="394"/>
      <c r="E90" s="394"/>
      <c r="F90" s="395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ht="1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ht="1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ht="1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ht="1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ht="15">
      <c r="A95" s="60"/>
      <c r="B95" s="404" t="s">
        <v>428</v>
      </c>
      <c r="C95" s="394"/>
      <c r="D95" s="394"/>
      <c r="E95" s="394"/>
      <c r="F95" s="395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ht="1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ht="1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ht="1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ht="1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ht="15">
      <c r="A100" s="60"/>
      <c r="B100" s="404" t="s">
        <v>433</v>
      </c>
      <c r="C100" s="394"/>
      <c r="D100" s="394"/>
      <c r="E100" s="394"/>
      <c r="F100" s="395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ht="1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ht="1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ht="1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ht="1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ht="15">
      <c r="A105" s="60"/>
      <c r="B105" s="404" t="s">
        <v>282</v>
      </c>
      <c r="C105" s="394"/>
      <c r="D105" s="394"/>
      <c r="E105" s="394"/>
      <c r="F105" s="395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ht="1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ht="1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ht="15">
      <c r="A108" s="60"/>
      <c r="B108" s="404" t="s">
        <v>447</v>
      </c>
      <c r="C108" s="394"/>
      <c r="D108" s="394"/>
      <c r="E108" s="394"/>
      <c r="F108" s="395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ht="1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ht="1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ht="1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ht="15">
      <c r="A112" s="60"/>
      <c r="B112" s="404" t="s">
        <v>446</v>
      </c>
      <c r="C112" s="394"/>
      <c r="D112" s="394"/>
      <c r="E112" s="394"/>
      <c r="F112" s="395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ht="1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8602.63</v>
      </c>
      <c r="Q113" s="263">
        <v>1353.469</v>
      </c>
      <c r="R113" s="188">
        <f>Q113*100/K113</f>
        <v>135.3469</v>
      </c>
      <c r="S113" s="188">
        <f>Q113*100/P113</f>
        <v>15.73320019575409</v>
      </c>
      <c r="T113" s="17">
        <f>Q113-P113</f>
        <v>-7249.160999999999</v>
      </c>
    </row>
    <row r="114" spans="1:20" ht="15">
      <c r="A114" s="59"/>
      <c r="B114" s="59" t="s">
        <v>445</v>
      </c>
      <c r="C114" s="14"/>
      <c r="G114" s="17" t="s">
        <v>497</v>
      </c>
      <c r="H114" s="423" t="s">
        <v>524</v>
      </c>
      <c r="I114" s="424"/>
      <c r="J114" s="425"/>
      <c r="K114" s="89"/>
      <c r="L114" s="50"/>
      <c r="M114" s="17"/>
      <c r="N114" s="17"/>
      <c r="O114" s="17"/>
      <c r="P114" s="72">
        <v>287.02</v>
      </c>
      <c r="Q114" s="29">
        <v>83.809</v>
      </c>
      <c r="R114" s="188" t="e">
        <f>Q114*100/K114</f>
        <v>#DIV/0!</v>
      </c>
      <c r="S114" s="188">
        <f>Q114*100/P114</f>
        <v>29.19970733746777</v>
      </c>
      <c r="T114" s="17">
        <f>Q114-P114</f>
        <v>-203.21099999999998</v>
      </c>
    </row>
    <row r="115" spans="1:20" ht="1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ht="1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Q116*100/P116</f>
        <v>16.16799311558948</v>
      </c>
      <c r="T116" s="18">
        <f>Q116-P116</f>
        <v>-7452.371999999999</v>
      </c>
    </row>
    <row r="117" spans="1:20" ht="15">
      <c r="A117" s="60"/>
      <c r="B117" s="404" t="s">
        <v>448</v>
      </c>
      <c r="C117" s="394"/>
      <c r="D117" s="394"/>
      <c r="E117" s="394"/>
      <c r="F117" s="395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ht="1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319.215</v>
      </c>
      <c r="R118" s="188"/>
      <c r="S118" s="188"/>
      <c r="T118" s="17"/>
    </row>
    <row r="119" spans="1:20" ht="1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ht="1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319.215</v>
      </c>
      <c r="R120" s="232">
        <f>Q120*100/K120</f>
        <v>1.7311008676789585</v>
      </c>
      <c r="S120" s="232">
        <f>Q120*100/P120</f>
        <v>47.4739738251041</v>
      </c>
      <c r="T120" s="18">
        <f>Q120-P120</f>
        <v>-353.185</v>
      </c>
    </row>
    <row r="121" spans="1:20" ht="15">
      <c r="A121" s="16"/>
      <c r="B121" s="394" t="s">
        <v>452</v>
      </c>
      <c r="C121" s="394"/>
      <c r="D121" s="394"/>
      <c r="E121" s="394"/>
      <c r="F121" s="394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ht="1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854.252</v>
      </c>
      <c r="R122" s="188">
        <f>Q122*100/K122</f>
        <v>94.91688888888889</v>
      </c>
      <c r="S122" s="188">
        <f>Q122*100/P122</f>
        <v>61.43001991931599</v>
      </c>
      <c r="T122" s="17">
        <f>Q122-P122</f>
        <v>-536.358</v>
      </c>
    </row>
    <row r="123" spans="1:20" ht="1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ht="1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Q124*100/P124</f>
        <v>0</v>
      </c>
      <c r="T124" s="228">
        <f>Q124-P124</f>
        <v>-145</v>
      </c>
    </row>
    <row r="125" spans="1:20" ht="15">
      <c r="A125" s="17"/>
      <c r="B125" s="53"/>
      <c r="C125" s="14"/>
      <c r="D125" s="14"/>
      <c r="E125" s="14"/>
      <c r="F125" s="14"/>
      <c r="G125" s="17"/>
      <c r="H125" s="408" t="s">
        <v>524</v>
      </c>
      <c r="I125" s="409"/>
      <c r="J125" s="410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Q125*100/P125</f>
        <v>0</v>
      </c>
      <c r="T125" s="228">
        <f>Q125-P125</f>
        <v>-145</v>
      </c>
    </row>
    <row r="126" spans="1:20" ht="1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Q126*100/P126</f>
        <v>2.197802197802198</v>
      </c>
      <c r="T126" s="228">
        <f>Q126-P126</f>
        <v>-133.5</v>
      </c>
    </row>
    <row r="127" spans="1:20" ht="1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857.252</v>
      </c>
      <c r="R127" s="232">
        <f>Q127*100/K127</f>
        <v>18.239404255319148</v>
      </c>
      <c r="S127" s="232">
        <f>Q127*100/P127</f>
        <v>47.17667064734661</v>
      </c>
      <c r="T127" s="18">
        <f>Q127-P127</f>
        <v>-959.858</v>
      </c>
    </row>
    <row r="128" spans="1:20" ht="15">
      <c r="A128" s="17"/>
      <c r="B128" s="394" t="s">
        <v>455</v>
      </c>
      <c r="C128" s="394"/>
      <c r="D128" s="394"/>
      <c r="E128" s="394"/>
      <c r="F128" s="394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ht="1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ht="1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ht="1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Q131*100/P131</f>
        <v>3.9203692031843405</v>
      </c>
      <c r="T131" s="18">
        <f>Q131-P131</f>
        <v>-775.917</v>
      </c>
    </row>
    <row r="132" spans="1:20" ht="15">
      <c r="A132" s="16"/>
      <c r="B132" s="404" t="s">
        <v>459</v>
      </c>
      <c r="C132" s="394"/>
      <c r="D132" s="394"/>
      <c r="E132" s="394"/>
      <c r="F132" s="395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ht="1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69" t="s">
        <v>528</v>
      </c>
      <c r="I133" s="411"/>
      <c r="J133" s="371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ht="1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Q134*100/P134</f>
        <v>48.97959183673469</v>
      </c>
      <c r="T134" s="227">
        <f>Q134-P134</f>
        <v>-50</v>
      </c>
    </row>
    <row r="135" spans="1:20" ht="15">
      <c r="A135" s="17"/>
      <c r="B135" s="404" t="s">
        <v>466</v>
      </c>
      <c r="C135" s="394"/>
      <c r="D135" s="394"/>
      <c r="E135" s="394"/>
      <c r="F135" s="395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ht="1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ht="1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ht="1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26.08695652173913</v>
      </c>
      <c r="S138" s="188">
        <f>Q138*100/P138</f>
        <v>100</v>
      </c>
      <c r="T138" s="228">
        <f>Q138-P138</f>
        <v>0</v>
      </c>
    </row>
    <row r="139" spans="1:20" ht="1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0.9049773755656109</v>
      </c>
      <c r="S139" s="249">
        <f>Q139*100/P139</f>
        <v>100</v>
      </c>
      <c r="T139" s="227">
        <f>Q139-P139</f>
        <v>0</v>
      </c>
    </row>
    <row r="140" spans="1:20" ht="15">
      <c r="A140" s="16"/>
      <c r="B140" s="404" t="s">
        <v>462</v>
      </c>
      <c r="C140" s="394"/>
      <c r="D140" s="394"/>
      <c r="E140" s="394"/>
      <c r="F140" s="395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ht="1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ht="1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ht="15">
      <c r="A143" s="17"/>
      <c r="B143" s="404" t="s">
        <v>469</v>
      </c>
      <c r="C143" s="394"/>
      <c r="D143" s="394"/>
      <c r="E143" s="394"/>
      <c r="F143" s="395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ht="1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864.356</v>
      </c>
      <c r="L144" s="17"/>
      <c r="M144" s="17"/>
      <c r="N144" s="17">
        <v>864.356</v>
      </c>
      <c r="O144" s="17"/>
      <c r="P144" s="29">
        <v>105.15</v>
      </c>
      <c r="Q144" s="29">
        <v>0</v>
      </c>
      <c r="R144" s="20"/>
      <c r="S144" s="20"/>
      <c r="T144" s="17"/>
    </row>
    <row r="145" spans="1:20" ht="1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ht="1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864.356</v>
      </c>
      <c r="L146" s="71"/>
      <c r="M146" s="71"/>
      <c r="N146" s="71">
        <v>864.356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Q146*100/P146</f>
        <v>0</v>
      </c>
      <c r="T146" s="227">
        <f>Q146-P146</f>
        <v>-205.15</v>
      </c>
    </row>
    <row r="147" spans="1:20" ht="15">
      <c r="A147" s="17"/>
      <c r="B147" s="404" t="s">
        <v>471</v>
      </c>
      <c r="C147" s="394"/>
      <c r="D147" s="394"/>
      <c r="E147" s="394"/>
      <c r="F147" s="395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ht="1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ht="1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ht="1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ht="15">
      <c r="A151" s="16"/>
      <c r="B151" s="394" t="s">
        <v>475</v>
      </c>
      <c r="C151" s="394"/>
      <c r="D151" s="394"/>
      <c r="E151" s="394"/>
      <c r="F151" s="395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ht="1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</v>
      </c>
      <c r="L152" s="17"/>
      <c r="M152" s="17">
        <v>107.525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ht="1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ht="15">
      <c r="A154" s="16"/>
      <c r="B154" s="394" t="s">
        <v>478</v>
      </c>
      <c r="C154" s="394"/>
      <c r="D154" s="394"/>
      <c r="E154" s="394"/>
      <c r="F154" s="395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ht="1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730.088</v>
      </c>
      <c r="Q155" s="29">
        <v>730.088</v>
      </c>
      <c r="R155" s="30"/>
      <c r="S155" s="30">
        <f>Q155*100/P155</f>
        <v>100.00000000000001</v>
      </c>
      <c r="T155" s="228">
        <f>Q155-P155</f>
        <v>0</v>
      </c>
    </row>
    <row r="156" spans="1:20" ht="15">
      <c r="A156" s="17"/>
      <c r="B156" s="53" t="s">
        <v>480</v>
      </c>
      <c r="C156" s="14"/>
      <c r="D156" s="14"/>
      <c r="E156" s="14"/>
      <c r="F156" s="20"/>
      <c r="G156" s="17"/>
      <c r="H156" s="408" t="s">
        <v>534</v>
      </c>
      <c r="I156" s="409"/>
      <c r="J156" s="410"/>
      <c r="K156" s="20">
        <f>L156+M156+N156+O156</f>
        <v>0</v>
      </c>
      <c r="L156" s="17"/>
      <c r="M156" s="17"/>
      <c r="N156" s="17"/>
      <c r="O156" s="17"/>
      <c r="P156" s="29">
        <v>2275.611</v>
      </c>
      <c r="Q156" s="29">
        <v>2244.96</v>
      </c>
      <c r="R156" s="30"/>
      <c r="S156" s="30">
        <f>Q156*100/P156</f>
        <v>98.65306504494838</v>
      </c>
      <c r="T156" s="228">
        <f>Q156-P156</f>
        <v>-30.65099999999984</v>
      </c>
    </row>
    <row r="157" spans="1:20" ht="1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</v>
      </c>
      <c r="R157" s="30"/>
      <c r="S157" s="30">
        <f>Q157*100/P157</f>
        <v>22.78666666666667</v>
      </c>
      <c r="T157" s="228">
        <f>Q157-P157</f>
        <v>-46.328</v>
      </c>
    </row>
    <row r="158" spans="1:20" ht="1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Q158*100/P158</f>
        <v>97.48902289494175</v>
      </c>
      <c r="T158" s="253">
        <f>SUM(T155:T157)</f>
        <v>-76.97899999999984</v>
      </c>
    </row>
    <row r="159" spans="1:20" ht="15">
      <c r="A159" s="16"/>
      <c r="B159" s="394" t="s">
        <v>554</v>
      </c>
      <c r="C159" s="394"/>
      <c r="D159" s="394"/>
      <c r="E159" s="394"/>
      <c r="F159" s="395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ht="1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730.088</v>
      </c>
      <c r="Q160" s="29">
        <v>730.088</v>
      </c>
      <c r="R160" s="30"/>
      <c r="S160" s="30">
        <f>Q160*100/P160</f>
        <v>100.00000000000001</v>
      </c>
      <c r="T160" s="228">
        <f>Q160-P160</f>
        <v>0</v>
      </c>
    </row>
    <row r="161" spans="1:20" ht="15">
      <c r="A161" s="17"/>
      <c r="B161" s="53" t="s">
        <v>551</v>
      </c>
      <c r="C161" s="14"/>
      <c r="D161" s="14"/>
      <c r="E161" s="14"/>
      <c r="F161" s="20"/>
      <c r="G161" s="17"/>
      <c r="H161" s="408" t="s">
        <v>534</v>
      </c>
      <c r="I161" s="409"/>
      <c r="J161" s="410"/>
      <c r="K161" s="20">
        <f>L161+M161+N161+O161</f>
        <v>0</v>
      </c>
      <c r="L161" s="17"/>
      <c r="M161" s="17"/>
      <c r="N161" s="17"/>
      <c r="O161" s="17"/>
      <c r="P161" s="29">
        <v>2275.611</v>
      </c>
      <c r="Q161" s="29">
        <v>2244.96</v>
      </c>
      <c r="R161" s="30"/>
      <c r="S161" s="30">
        <f>Q161*100/P161</f>
        <v>98.65306504494838</v>
      </c>
      <c r="T161" s="228">
        <f>Q161-P161</f>
        <v>-30.65099999999984</v>
      </c>
    </row>
    <row r="162" spans="1:20" ht="1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</v>
      </c>
      <c r="R162" s="30"/>
      <c r="S162" s="30">
        <f>Q162*100/P162</f>
        <v>22.78666666666667</v>
      </c>
      <c r="T162" s="228">
        <f>Q162-P162</f>
        <v>-46.328</v>
      </c>
    </row>
    <row r="163" spans="1:20" ht="1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Q163*100/P163</f>
        <v>97.48902289494175</v>
      </c>
      <c r="T163" s="253">
        <f>SUM(T160:T162)</f>
        <v>-76.97899999999984</v>
      </c>
    </row>
    <row r="164" spans="1:20" ht="15">
      <c r="A164" s="16"/>
      <c r="B164" s="394" t="s">
        <v>558</v>
      </c>
      <c r="C164" s="394"/>
      <c r="D164" s="394"/>
      <c r="E164" s="394"/>
      <c r="F164" s="395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ht="1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ht="15">
      <c r="A166" s="17"/>
      <c r="B166" s="53" t="s">
        <v>556</v>
      </c>
      <c r="C166" s="14"/>
      <c r="D166" s="14"/>
      <c r="E166" s="14"/>
      <c r="F166" s="20"/>
      <c r="G166" s="17"/>
      <c r="H166" s="408"/>
      <c r="I166" s="409"/>
      <c r="J166" s="410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ht="1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  <mergeCell ref="H35:J35"/>
    <mergeCell ref="B53:F53"/>
    <mergeCell ref="B57:F57"/>
    <mergeCell ref="B37:F37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23:F23"/>
    <mergeCell ref="H65:J65"/>
    <mergeCell ref="B42:F42"/>
    <mergeCell ref="B46:F46"/>
    <mergeCell ref="B112:F112"/>
    <mergeCell ref="B117:F117"/>
    <mergeCell ref="B121:F121"/>
    <mergeCell ref="B61:F61"/>
    <mergeCell ref="B67:F67"/>
    <mergeCell ref="B77:F77"/>
    <mergeCell ref="B90:F90"/>
    <mergeCell ref="B95:F95"/>
    <mergeCell ref="B72:F72"/>
    <mergeCell ref="B105:F105"/>
    <mergeCell ref="B108:F108"/>
    <mergeCell ref="H166:J166"/>
    <mergeCell ref="B164:F164"/>
    <mergeCell ref="B154:F154"/>
    <mergeCell ref="B132:F132"/>
    <mergeCell ref="H133:J133"/>
    <mergeCell ref="B159:F159"/>
    <mergeCell ref="H161:J161"/>
    <mergeCell ref="H156:J156"/>
    <mergeCell ref="B143:F143"/>
    <mergeCell ref="B151:F151"/>
    <mergeCell ref="B147:F147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2014-03-31T06:20:58Z</cp:lastPrinted>
  <dcterms:created xsi:type="dcterms:W3CDTF">2012-06-18T06:30:57Z</dcterms:created>
  <dcterms:modified xsi:type="dcterms:W3CDTF">2014-03-31T06:23:36Z</dcterms:modified>
  <cp:category/>
  <cp:version/>
  <cp:contentType/>
  <cp:contentStatus/>
</cp:coreProperties>
</file>